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Desktop\"/>
    </mc:Choice>
  </mc:AlternateContent>
  <bookViews>
    <workbookView xWindow="0" yWindow="0" windowWidth="11970" windowHeight="10395"/>
  </bookViews>
  <sheets>
    <sheet name="本科工作量" sheetId="2" r:id="rId1"/>
    <sheet name="毕业设计" sheetId="5" r:id="rId2"/>
    <sheet name="二专"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2" i="2" l="1"/>
  <c r="N394" i="2" l="1"/>
  <c r="P394" i="2" s="1"/>
  <c r="Q394" i="2" l="1"/>
  <c r="R394" i="2" s="1"/>
  <c r="N74" i="2"/>
  <c r="Q74" i="2" s="1"/>
  <c r="N501" i="2"/>
  <c r="Q501" i="2" s="1"/>
  <c r="N1441" i="2"/>
  <c r="Q1441" i="2" s="1"/>
  <c r="N935" i="2"/>
  <c r="Q935" i="2" s="1"/>
  <c r="N175" i="2"/>
  <c r="Q175" i="2" s="1"/>
  <c r="N1205" i="2"/>
  <c r="Q1205" i="2" s="1"/>
  <c r="N990" i="2"/>
  <c r="Q990" i="2" s="1"/>
  <c r="R13" i="2" l="1"/>
  <c r="R25" i="2"/>
  <c r="R31" i="2"/>
  <c r="R38" i="2"/>
  <c r="R45" i="2"/>
  <c r="R50" i="2"/>
  <c r="R61" i="2"/>
  <c r="R70" i="2"/>
  <c r="R78" i="2"/>
  <c r="R84" i="2"/>
  <c r="R87" i="2"/>
  <c r="R88" i="2" s="1"/>
  <c r="R93" i="2"/>
  <c r="R98" i="2"/>
  <c r="R107" i="2"/>
  <c r="R110" i="2"/>
  <c r="R111" i="2" s="1"/>
  <c r="R119" i="2"/>
  <c r="R130" i="2"/>
  <c r="R139" i="2"/>
  <c r="R145" i="2"/>
  <c r="R148" i="2"/>
  <c r="R160" i="2"/>
  <c r="R168" i="2"/>
  <c r="R178" i="2"/>
  <c r="R185" i="2"/>
  <c r="R196" i="2"/>
  <c r="R206" i="2"/>
  <c r="R210" i="2"/>
  <c r="R211" i="2" s="1"/>
  <c r="R217" i="2"/>
  <c r="R224" i="2"/>
  <c r="R229" i="2"/>
  <c r="R232" i="2"/>
  <c r="R233" i="2" s="1"/>
  <c r="R238" i="2"/>
  <c r="R247" i="2"/>
  <c r="R254" i="2"/>
  <c r="R265" i="2"/>
  <c r="R275" i="2"/>
  <c r="R280" i="2"/>
  <c r="R289" i="2"/>
  <c r="R302" i="2"/>
  <c r="R314" i="2"/>
  <c r="R322" i="2"/>
  <c r="R329" i="2"/>
  <c r="R341" i="2"/>
  <c r="R344" i="2"/>
  <c r="R353" i="2"/>
  <c r="R365" i="2"/>
  <c r="R392" i="2"/>
  <c r="R404" i="2"/>
  <c r="R410" i="2"/>
  <c r="R417" i="2"/>
  <c r="R425" i="2"/>
  <c r="R432" i="2"/>
  <c r="R435" i="2"/>
  <c r="R436" i="2" s="1"/>
  <c r="R441" i="2"/>
  <c r="R453" i="2"/>
  <c r="R462" i="2"/>
  <c r="R474" i="2"/>
  <c r="R475" i="2"/>
  <c r="R485" i="2"/>
  <c r="R494" i="2"/>
  <c r="R497" i="2"/>
  <c r="R498" i="2" s="1"/>
  <c r="R502" i="2"/>
  <c r="R507" i="2"/>
  <c r="R512" i="2"/>
  <c r="R522" i="2"/>
  <c r="R524" i="2"/>
  <c r="R534" i="2"/>
  <c r="R544" i="2"/>
  <c r="R547" i="2"/>
  <c r="R555" i="2"/>
  <c r="R557" i="2"/>
  <c r="R560" i="2"/>
  <c r="R561" i="2" s="1"/>
  <c r="R568" i="2"/>
  <c r="R580" i="2"/>
  <c r="R586" i="2"/>
  <c r="R594" i="2"/>
  <c r="R600" i="2"/>
  <c r="R607" i="2"/>
  <c r="R616" i="2"/>
  <c r="R626" i="2"/>
  <c r="R644" i="2"/>
  <c r="R649" i="2"/>
  <c r="R663" i="2"/>
  <c r="R684" i="2"/>
  <c r="R687" i="2"/>
  <c r="R688" i="2" s="1"/>
  <c r="R703" i="2"/>
  <c r="R711" i="2"/>
  <c r="R723" i="2"/>
  <c r="R734" i="2"/>
  <c r="R745" i="2"/>
  <c r="R751" i="2"/>
  <c r="R760" i="2"/>
  <c r="R767" i="2"/>
  <c r="R775" i="2"/>
  <c r="R783" i="2"/>
  <c r="R793" i="2"/>
  <c r="R796" i="2"/>
  <c r="R805" i="2"/>
  <c r="R810" i="2"/>
  <c r="R817" i="2"/>
  <c r="R823" i="2"/>
  <c r="R827" i="2"/>
  <c r="R836" i="2"/>
  <c r="R848" i="2"/>
  <c r="R854" i="2"/>
  <c r="R861" i="2"/>
  <c r="R872" i="2"/>
  <c r="R883" i="2"/>
  <c r="R896" i="2"/>
  <c r="R903" i="2"/>
  <c r="R909" i="2"/>
  <c r="R919" i="2"/>
  <c r="R920" i="2"/>
  <c r="R923" i="2"/>
  <c r="R930" i="2"/>
  <c r="R939" i="2"/>
  <c r="R948" i="2"/>
  <c r="R958" i="2"/>
  <c r="R962" i="2"/>
  <c r="R974" i="2"/>
  <c r="R980" i="2"/>
  <c r="R986" i="2"/>
  <c r="R995" i="2"/>
  <c r="R1004" i="2"/>
  <c r="R1009" i="2"/>
  <c r="R1015" i="2"/>
  <c r="R1024" i="2"/>
  <c r="R1032" i="2"/>
  <c r="R1041" i="2"/>
  <c r="R1046" i="2"/>
  <c r="R1052" i="2"/>
  <c r="R1060" i="2"/>
  <c r="R1073" i="2"/>
  <c r="R1088" i="2"/>
  <c r="R1095" i="2"/>
  <c r="R1103" i="2"/>
  <c r="R1107" i="2"/>
  <c r="R1113" i="2"/>
  <c r="R1123" i="2"/>
  <c r="R1133" i="2"/>
  <c r="R1145" i="2"/>
  <c r="R1154" i="2"/>
  <c r="R1166" i="2"/>
  <c r="R1174" i="2"/>
  <c r="R1184" i="2"/>
  <c r="R1191" i="2"/>
  <c r="R1207" i="2"/>
  <c r="R1217" i="2"/>
  <c r="R1226" i="2"/>
  <c r="R1235" i="2"/>
  <c r="R1245" i="2"/>
  <c r="R1257" i="2"/>
  <c r="R1267" i="2"/>
  <c r="R1277" i="2"/>
  <c r="R1286" i="2"/>
  <c r="R1289" i="2"/>
  <c r="R1290" i="2" s="1"/>
  <c r="R1303" i="2"/>
  <c r="R1310" i="2"/>
  <c r="R1319" i="2"/>
  <c r="R1326" i="2"/>
  <c r="R1329" i="2"/>
  <c r="R1332" i="2"/>
  <c r="R1340" i="2"/>
  <c r="R1343" i="2"/>
  <c r="R1344" i="2" s="1"/>
  <c r="R1350" i="2"/>
  <c r="R1359" i="2"/>
  <c r="R1362" i="2"/>
  <c r="R1370" i="2"/>
  <c r="R1377" i="2"/>
  <c r="R1394" i="2"/>
  <c r="R1405" i="2"/>
  <c r="R1414" i="2"/>
  <c r="R1421" i="2"/>
  <c r="R1433" i="2"/>
  <c r="R1438" i="2"/>
  <c r="R1445" i="2"/>
  <c r="R1453" i="2"/>
  <c r="R1459" i="2"/>
  <c r="R1461" i="2"/>
  <c r="R1462" i="2" s="1"/>
  <c r="R1467" i="2"/>
  <c r="R7" i="2"/>
  <c r="N6" i="2" l="1"/>
  <c r="S504" i="2" l="1"/>
  <c r="N505" i="2"/>
  <c r="P505" i="2" s="1"/>
  <c r="N97" i="2"/>
  <c r="R97" i="2"/>
  <c r="N96" i="2"/>
  <c r="P96" i="2" s="1"/>
  <c r="R99" i="2"/>
  <c r="Q505" i="2" l="1"/>
  <c r="R505" i="2" s="1"/>
  <c r="Q96" i="2"/>
  <c r="R96" i="2" s="1"/>
  <c r="R100" i="2" s="1"/>
  <c r="S505" i="2" l="1"/>
  <c r="R508" i="2"/>
  <c r="R961" i="2"/>
  <c r="R973" i="2"/>
  <c r="R1094" i="2"/>
  <c r="R1102" i="2"/>
  <c r="R1256" i="2"/>
  <c r="R1325" i="2"/>
  <c r="R1376" i="2"/>
  <c r="R1452" i="2"/>
  <c r="R1466" i="2"/>
  <c r="R1458" i="2"/>
  <c r="R92" i="2"/>
  <c r="R424" i="2"/>
  <c r="R782" i="2"/>
  <c r="R804" i="2"/>
  <c r="R860" i="2"/>
  <c r="R917" i="2"/>
  <c r="N917" i="2"/>
  <c r="N961" i="2"/>
  <c r="N973" i="2"/>
  <c r="N1094" i="2"/>
  <c r="N1102" i="2"/>
  <c r="N1256" i="2"/>
  <c r="N1325" i="2"/>
  <c r="N1376" i="2"/>
  <c r="N1452" i="2"/>
  <c r="N1466" i="2"/>
  <c r="N92" i="2"/>
  <c r="N424" i="2"/>
  <c r="N782" i="2"/>
  <c r="N804" i="2"/>
  <c r="N860" i="2"/>
  <c r="N313" i="2"/>
  <c r="N204" i="2"/>
  <c r="N1215" i="2"/>
  <c r="N1404" i="2"/>
  <c r="N83" i="2"/>
  <c r="N1266" i="2"/>
  <c r="N24" i="2"/>
  <c r="N321" i="2"/>
  <c r="N1413" i="2"/>
  <c r="N1393" i="2"/>
  <c r="N722" i="2"/>
  <c r="N533" i="2"/>
  <c r="N642" i="2"/>
  <c r="N1318" i="2"/>
  <c r="N1301" i="2"/>
  <c r="N403" i="2"/>
  <c r="N1172" i="2"/>
  <c r="N822" i="2"/>
  <c r="N471" i="2"/>
  <c r="N340" i="2"/>
  <c r="N177" i="2"/>
  <c r="N625" i="2"/>
  <c r="N902" i="2"/>
  <c r="N1349" i="2"/>
  <c r="N118" i="2"/>
  <c r="N37" i="2"/>
  <c r="N301" i="2"/>
  <c r="N1225" i="2"/>
  <c r="N702" i="2"/>
  <c r="N216" i="2"/>
  <c r="N1131" i="2"/>
  <c r="N710" i="2"/>
  <c r="N30" i="2"/>
  <c r="N1165" i="2"/>
  <c r="N461" i="2"/>
  <c r="N364" i="2"/>
  <c r="N1072" i="2"/>
  <c r="N546" i="2"/>
  <c r="N12" i="2"/>
  <c r="N60" i="2"/>
  <c r="N1190" i="2"/>
  <c r="N129" i="2"/>
  <c r="N158" i="2"/>
  <c r="N351" i="2"/>
  <c r="N1285" i="2"/>
  <c r="N809" i="2"/>
  <c r="N869" i="2"/>
  <c r="N184" i="2"/>
  <c r="N1003" i="2"/>
  <c r="N1112" i="2"/>
  <c r="N1122" i="2"/>
  <c r="N1244" i="2"/>
  <c r="N228" i="2"/>
  <c r="N1339" i="2"/>
  <c r="N1458" i="2"/>
  <c r="N223" i="2"/>
  <c r="N237" i="2"/>
  <c r="N253" i="2"/>
  <c r="N278" i="2"/>
  <c r="N288" i="2"/>
  <c r="N328" i="2"/>
  <c r="N415" i="2"/>
  <c r="N431" i="2"/>
  <c r="N521" i="2"/>
  <c r="N567" i="2"/>
  <c r="N579" i="2"/>
  <c r="N593" i="2"/>
  <c r="N599" i="2"/>
  <c r="N606" i="2"/>
  <c r="N648" i="2"/>
  <c r="N750" i="2"/>
  <c r="N758" i="2"/>
  <c r="N826" i="2"/>
  <c r="N922" i="2"/>
  <c r="N956" i="2"/>
  <c r="N985" i="2"/>
  <c r="N1007" i="2"/>
  <c r="N1031" i="2"/>
  <c r="N1045" i="2"/>
  <c r="N1106" i="2"/>
  <c r="N1234" i="2"/>
  <c r="N1309" i="2"/>
  <c r="N1324" i="2"/>
  <c r="N1361" i="2"/>
  <c r="N1419" i="2"/>
  <c r="N1437" i="2"/>
  <c r="N1444" i="2"/>
  <c r="N69" i="2"/>
  <c r="N766" i="2"/>
  <c r="N77" i="2"/>
  <c r="N274" i="2"/>
  <c r="N138" i="2"/>
  <c r="N1206" i="2"/>
  <c r="N246" i="2"/>
  <c r="N816" i="2"/>
  <c r="N853" i="2"/>
  <c r="N542" i="2"/>
  <c r="N1276" i="2"/>
  <c r="N493" i="2"/>
  <c r="N994" i="2"/>
  <c r="N264" i="2"/>
  <c r="N792" i="2"/>
  <c r="N1040" i="2"/>
  <c r="N947" i="2"/>
  <c r="N881" i="2"/>
  <c r="N1051" i="2"/>
  <c r="N615" i="2"/>
  <c r="N744" i="2"/>
  <c r="N846" i="2"/>
  <c r="N1153" i="2"/>
  <c r="N733" i="2"/>
  <c r="N683" i="2"/>
  <c r="N979" i="2"/>
  <c r="N1014" i="2"/>
  <c r="N1023" i="2"/>
  <c r="N929" i="2"/>
  <c r="N835" i="2"/>
  <c r="N455" i="2"/>
  <c r="N170" i="2"/>
  <c r="N662" i="2"/>
  <c r="N554" i="2"/>
  <c r="N511" i="2"/>
  <c r="N1369" i="2"/>
  <c r="N1358" i="2"/>
  <c r="N1144" i="2"/>
  <c r="N1432" i="2"/>
  <c r="N1216" i="2"/>
  <c r="R1216" i="2" s="1"/>
  <c r="N484" i="2"/>
  <c r="R484" i="2" s="1"/>
  <c r="N1468" i="2"/>
  <c r="N106" i="2"/>
  <c r="N893" i="2"/>
  <c r="N1183" i="2"/>
  <c r="N194" i="2"/>
  <c r="N483" i="2"/>
  <c r="R24" i="2"/>
  <c r="R321" i="2"/>
  <c r="R1413" i="2"/>
  <c r="R1393" i="2"/>
  <c r="R722" i="2"/>
  <c r="R533" i="2"/>
  <c r="R642" i="2"/>
  <c r="R1318" i="2"/>
  <c r="R1301" i="2"/>
  <c r="R403" i="2"/>
  <c r="R1172" i="2"/>
  <c r="R822" i="2"/>
  <c r="R471" i="2"/>
  <c r="R340" i="2"/>
  <c r="R177" i="2"/>
  <c r="R625" i="2"/>
  <c r="R902" i="2"/>
  <c r="R1349" i="2"/>
  <c r="R118" i="2"/>
  <c r="R37" i="2"/>
  <c r="R301" i="2"/>
  <c r="R1225" i="2"/>
  <c r="R702" i="2"/>
  <c r="R216" i="2"/>
  <c r="R1131" i="2"/>
  <c r="R710" i="2"/>
  <c r="R30" i="2"/>
  <c r="R1165" i="2"/>
  <c r="R461" i="2"/>
  <c r="R364" i="2"/>
  <c r="R1072" i="2"/>
  <c r="R546" i="2"/>
  <c r="R548" i="2" s="1"/>
  <c r="R12" i="2"/>
  <c r="R60" i="2"/>
  <c r="R1190" i="2"/>
  <c r="R129" i="2"/>
  <c r="R158" i="2"/>
  <c r="R159" i="2" s="1"/>
  <c r="R351" i="2"/>
  <c r="R1285" i="2"/>
  <c r="R809" i="2"/>
  <c r="R869" i="2"/>
  <c r="R184" i="2"/>
  <c r="R1003" i="2"/>
  <c r="R1112" i="2"/>
  <c r="R1122" i="2"/>
  <c r="R1244" i="2"/>
  <c r="R228" i="2"/>
  <c r="R1339" i="2"/>
  <c r="R223" i="2"/>
  <c r="R237" i="2"/>
  <c r="R253" i="2"/>
  <c r="R278" i="2"/>
  <c r="R288" i="2"/>
  <c r="R328" i="2"/>
  <c r="R415" i="2"/>
  <c r="R431" i="2"/>
  <c r="R521" i="2"/>
  <c r="R567" i="2"/>
  <c r="R579" i="2"/>
  <c r="R593" i="2"/>
  <c r="R599" i="2"/>
  <c r="R606" i="2"/>
  <c r="R648" i="2"/>
  <c r="R750" i="2"/>
  <c r="R758" i="2"/>
  <c r="R826" i="2"/>
  <c r="R828" i="2" s="1"/>
  <c r="R922" i="2"/>
  <c r="R956" i="2"/>
  <c r="R985" i="2"/>
  <c r="R1007" i="2"/>
  <c r="R1031" i="2"/>
  <c r="R1045" i="2"/>
  <c r="R1106" i="2"/>
  <c r="R1234" i="2"/>
  <c r="R1309" i="2"/>
  <c r="R1324" i="2"/>
  <c r="R1361" i="2"/>
  <c r="R1363" i="2" s="1"/>
  <c r="R1419" i="2"/>
  <c r="R1437" i="2"/>
  <c r="R1444" i="2"/>
  <c r="R69" i="2"/>
  <c r="R766" i="2"/>
  <c r="R77" i="2"/>
  <c r="R274" i="2"/>
  <c r="R138" i="2"/>
  <c r="R1206" i="2"/>
  <c r="R246" i="2"/>
  <c r="R816" i="2"/>
  <c r="R853" i="2"/>
  <c r="R542" i="2"/>
  <c r="R1276" i="2"/>
  <c r="R493" i="2"/>
  <c r="R994" i="2"/>
  <c r="R264" i="2"/>
  <c r="R792" i="2"/>
  <c r="R1040" i="2"/>
  <c r="R947" i="2"/>
  <c r="R881" i="2"/>
  <c r="R1051" i="2"/>
  <c r="R615" i="2"/>
  <c r="R6" i="2"/>
  <c r="R744" i="2"/>
  <c r="R846" i="2"/>
  <c r="R1153" i="2"/>
  <c r="R733" i="2"/>
  <c r="R683" i="2"/>
  <c r="R979" i="2"/>
  <c r="R1014" i="2"/>
  <c r="R1023" i="2"/>
  <c r="R929" i="2"/>
  <c r="R835" i="2"/>
  <c r="R455" i="2"/>
  <c r="R170" i="2"/>
  <c r="R662" i="2"/>
  <c r="R554" i="2"/>
  <c r="R511" i="2"/>
  <c r="R1369" i="2"/>
  <c r="R1358" i="2"/>
  <c r="R1144" i="2"/>
  <c r="R1432" i="2"/>
  <c r="R893" i="2"/>
  <c r="R1183" i="2"/>
  <c r="R194" i="2"/>
  <c r="R483" i="2"/>
  <c r="R313" i="2"/>
  <c r="R204" i="2"/>
  <c r="R1215" i="2"/>
  <c r="R1404" i="2"/>
  <c r="R83" i="2"/>
  <c r="R1266" i="2"/>
  <c r="R106" i="2"/>
  <c r="N1081" i="2" l="1"/>
  <c r="Q1081" i="2" s="1"/>
  <c r="R1081" i="2" s="1"/>
  <c r="N1199" i="2"/>
  <c r="Q1199" i="2" s="1"/>
  <c r="R1199" i="2" s="1"/>
  <c r="N1295" i="2"/>
  <c r="Q1295" i="2" s="1"/>
  <c r="R1295" i="2" s="1"/>
  <c r="N1067" i="2"/>
  <c r="Q1067" i="2" s="1"/>
  <c r="R1067" i="2" s="1"/>
  <c r="N114" i="2"/>
  <c r="Q114" i="2" s="1"/>
  <c r="R114" i="2" s="1"/>
  <c r="N164" i="2"/>
  <c r="Q164" i="2" s="1"/>
  <c r="R164" i="2" s="1"/>
  <c r="N292" i="2"/>
  <c r="Q292" i="2" s="1"/>
  <c r="R292" i="2" s="1"/>
  <c r="N357" i="2"/>
  <c r="Q357" i="2" s="1"/>
  <c r="R357" i="2" s="1"/>
  <c r="N814" i="2"/>
  <c r="Q814" i="2" s="1"/>
  <c r="R814" i="2" s="1"/>
  <c r="N875" i="2"/>
  <c r="Q875" i="2" s="1"/>
  <c r="R875" i="2" s="1"/>
  <c r="N1160" i="2"/>
  <c r="Q1160" i="2" s="1"/>
  <c r="R1160" i="2" s="1"/>
  <c r="N1463" i="2"/>
  <c r="Q1463" i="2" s="1"/>
  <c r="R1463" i="2" s="1"/>
  <c r="N1116" i="2"/>
  <c r="Q1116" i="2" s="1"/>
  <c r="R1116" i="2" s="1"/>
  <c r="R1117" i="2" s="1"/>
  <c r="N911" i="2"/>
  <c r="Q911" i="2" s="1"/>
  <c r="R911" i="2" s="1"/>
  <c r="N590" i="2"/>
  <c r="Q590" i="2" s="1"/>
  <c r="R590" i="2" s="1"/>
  <c r="N898" i="2"/>
  <c r="Q898" i="2" s="1"/>
  <c r="R898" i="2" s="1"/>
  <c r="N153" i="2"/>
  <c r="Q153" i="2" s="1"/>
  <c r="R153" i="2" s="1"/>
  <c r="N189" i="2"/>
  <c r="Q189" i="2" s="1"/>
  <c r="R189" i="2" s="1"/>
  <c r="N250" i="2"/>
  <c r="Q250" i="2" s="1"/>
  <c r="R250" i="2" s="1"/>
  <c r="N537" i="2"/>
  <c r="Q537" i="2" s="1"/>
  <c r="R537" i="2" s="1"/>
  <c r="N1240" i="2"/>
  <c r="Q1240" i="2" s="1"/>
  <c r="R1240" i="2" s="1"/>
  <c r="N412" i="2"/>
  <c r="Q412" i="2" s="1"/>
  <c r="R412" i="2" s="1"/>
  <c r="N166" i="2"/>
  <c r="Q166" i="2" s="1"/>
  <c r="R166" i="2" s="1"/>
  <c r="N358" i="2"/>
  <c r="Q358" i="2" s="1"/>
  <c r="R358" i="2" s="1"/>
  <c r="N726" i="2"/>
  <c r="Q726" i="2" s="1"/>
  <c r="R726" i="2" s="1"/>
  <c r="N1400" i="2"/>
  <c r="Q1400" i="2" s="1"/>
  <c r="R1400" i="2" s="1"/>
  <c r="N887" i="2"/>
  <c r="Q887" i="2" s="1"/>
  <c r="R887" i="2" s="1"/>
  <c r="N1121" i="2"/>
  <c r="Q1121" i="2" s="1"/>
  <c r="R1121" i="2" s="1"/>
  <c r="N1273" i="2"/>
  <c r="Q1273" i="2" s="1"/>
  <c r="R1273" i="2" s="1"/>
  <c r="N799" i="2"/>
  <c r="Q799" i="2" s="1"/>
  <c r="R799" i="2" s="1"/>
  <c r="N268" i="2"/>
  <c r="Q268" i="2" s="1"/>
  <c r="R268" i="2" s="1"/>
  <c r="R269" i="2" s="1"/>
  <c r="N1336" i="2"/>
  <c r="Q1336" i="2" s="1"/>
  <c r="R1336" i="2" s="1"/>
  <c r="N808" i="2"/>
  <c r="Q808" i="2" s="1"/>
  <c r="R808" i="2" s="1"/>
  <c r="N1323" i="2"/>
  <c r="Q1323" i="2" s="1"/>
  <c r="R1323" i="2" s="1"/>
  <c r="N1386" i="2"/>
  <c r="Q1386" i="2" s="1"/>
  <c r="R1386" i="2" s="1"/>
  <c r="N20" i="2"/>
  <c r="Q20" i="2" s="1"/>
  <c r="R20" i="2" s="1"/>
  <c r="N319" i="2"/>
  <c r="Q319" i="2" s="1"/>
  <c r="R319" i="2" s="1"/>
  <c r="N1264" i="2"/>
  <c r="Q1264" i="2" s="1"/>
  <c r="R1264" i="2" s="1"/>
  <c r="N991" i="2"/>
  <c r="Q991" i="2" s="1"/>
  <c r="R991" i="2" s="1"/>
  <c r="N5" i="2"/>
  <c r="Q5" i="2" s="1"/>
  <c r="R5" i="2" s="1"/>
  <c r="N468" i="2"/>
  <c r="Q468" i="2" s="1"/>
  <c r="R468" i="2" s="1"/>
  <c r="N482" i="2"/>
  <c r="Q482" i="2" s="1"/>
  <c r="R482" i="2" s="1"/>
  <c r="N137" i="2"/>
  <c r="Q137" i="2" s="1"/>
  <c r="R137" i="2" s="1"/>
  <c r="N661" i="2"/>
  <c r="Q661" i="2" s="1"/>
  <c r="R661" i="2" s="1"/>
  <c r="N1338" i="2"/>
  <c r="Q1338" i="2" s="1"/>
  <c r="R1338" i="2" s="1"/>
  <c r="N951" i="2"/>
  <c r="Q951" i="2" s="1"/>
  <c r="R951" i="2" s="1"/>
  <c r="N1100" i="2"/>
  <c r="Q1100" i="2" s="1"/>
  <c r="R1100" i="2" s="1"/>
  <c r="N379" i="2"/>
  <c r="Q379" i="2" s="1"/>
  <c r="R379" i="2" s="1"/>
  <c r="N390" i="2"/>
  <c r="Q390" i="2" s="1"/>
  <c r="R390" i="2" s="1"/>
  <c r="N399" i="2"/>
  <c r="Q399" i="2" s="1"/>
  <c r="R399" i="2" s="1"/>
  <c r="N515" i="2"/>
  <c r="Q515" i="2" s="1"/>
  <c r="R515" i="2" s="1"/>
  <c r="N604" i="2"/>
  <c r="Q604" i="2" s="1"/>
  <c r="R604" i="2" s="1"/>
  <c r="N633" i="2"/>
  <c r="Q633" i="2" s="1"/>
  <c r="R633" i="2" s="1"/>
  <c r="R1468" i="2" l="1"/>
  <c r="R1454" i="2"/>
  <c r="R1446" i="2"/>
  <c r="R1439" i="2"/>
  <c r="R1434" i="2"/>
  <c r="R1422" i="2"/>
  <c r="R1415" i="2"/>
  <c r="R1406" i="2"/>
  <c r="R1395" i="2"/>
  <c r="R1378" i="2"/>
  <c r="R1371" i="2"/>
  <c r="R1351" i="2"/>
  <c r="R1341" i="2"/>
  <c r="R1333" i="2"/>
  <c r="R1327" i="2"/>
  <c r="R1328" i="2" s="1"/>
  <c r="R1320" i="2"/>
  <c r="R1311" i="2"/>
  <c r="R1304" i="2"/>
  <c r="R1287" i="2"/>
  <c r="R1278" i="2"/>
  <c r="R1268" i="2"/>
  <c r="R1258" i="2"/>
  <c r="R1246" i="2"/>
  <c r="R1236" i="2"/>
  <c r="R1227" i="2"/>
  <c r="R1218" i="2"/>
  <c r="R1208" i="2"/>
  <c r="R1192" i="2"/>
  <c r="R1185" i="2"/>
  <c r="R1175" i="2"/>
  <c r="R1167" i="2"/>
  <c r="R1155" i="2"/>
  <c r="R1146" i="2"/>
  <c r="R1134" i="2"/>
  <c r="R1124" i="2"/>
  <c r="R1114" i="2"/>
  <c r="R1108" i="2"/>
  <c r="R1109" i="2" s="1"/>
  <c r="R1104" i="2"/>
  <c r="R1096" i="2"/>
  <c r="R1074" i="2"/>
  <c r="R1053" i="2"/>
  <c r="R1047" i="2"/>
  <c r="R1042" i="2"/>
  <c r="R1033" i="2"/>
  <c r="R1025" i="2"/>
  <c r="R1016" i="2"/>
  <c r="R1008" i="2"/>
  <c r="R1010" i="2" s="1"/>
  <c r="R1005" i="2"/>
  <c r="R996" i="2"/>
  <c r="R981" i="2"/>
  <c r="R975" i="2"/>
  <c r="R963" i="2"/>
  <c r="R957" i="2"/>
  <c r="R949" i="2"/>
  <c r="R931" i="2"/>
  <c r="R924" i="2"/>
  <c r="R925" i="2" s="1"/>
  <c r="R918" i="2"/>
  <c r="R904" i="2"/>
  <c r="R894" i="2"/>
  <c r="R882" i="2"/>
  <c r="R870" i="2"/>
  <c r="R862" i="2"/>
  <c r="R855" i="2"/>
  <c r="R847" i="2"/>
  <c r="R837" i="2"/>
  <c r="R824" i="2"/>
  <c r="R818" i="2"/>
  <c r="R811" i="2"/>
  <c r="R812" i="2" s="1"/>
  <c r="R806" i="2"/>
  <c r="R797" i="2"/>
  <c r="R798" i="2" s="1"/>
  <c r="R794" i="2"/>
  <c r="R784" i="2"/>
  <c r="R768" i="2"/>
  <c r="R761" i="2"/>
  <c r="R752" i="2"/>
  <c r="R746" i="2"/>
  <c r="R735" i="2"/>
  <c r="R724" i="2"/>
  <c r="R712" i="2"/>
  <c r="R704" i="2"/>
  <c r="R685" i="2"/>
  <c r="R664" i="2"/>
  <c r="R650" i="2"/>
  <c r="R645" i="2"/>
  <c r="R627" i="2"/>
  <c r="R617" i="2"/>
  <c r="R608" i="2"/>
  <c r="R601" i="2"/>
  <c r="R595" i="2"/>
  <c r="R587" i="2"/>
  <c r="R581" i="2"/>
  <c r="R569" i="2"/>
  <c r="R558" i="2"/>
  <c r="R556" i="2"/>
  <c r="R543" i="2"/>
  <c r="R535" i="2"/>
  <c r="R523" i="2"/>
  <c r="R513" i="2"/>
  <c r="R495" i="2"/>
  <c r="R486" i="2"/>
  <c r="R472" i="2"/>
  <c r="R463" i="2"/>
  <c r="R454" i="2"/>
  <c r="R442" i="2"/>
  <c r="R437" i="2"/>
  <c r="R438" i="2" s="1"/>
  <c r="R433" i="2"/>
  <c r="R426" i="2"/>
  <c r="R416" i="2"/>
  <c r="R409" i="2"/>
  <c r="R405" i="2"/>
  <c r="R366" i="2"/>
  <c r="R352" i="2"/>
  <c r="R342" i="2"/>
  <c r="R330" i="2"/>
  <c r="R323" i="2"/>
  <c r="R315" i="2"/>
  <c r="R303" i="2"/>
  <c r="R290" i="2"/>
  <c r="R279" i="2"/>
  <c r="R281" i="2" s="1"/>
  <c r="R276" i="2"/>
  <c r="R266" i="2"/>
  <c r="R255" i="2"/>
  <c r="R248" i="2"/>
  <c r="R239" i="2"/>
  <c r="R230" i="2"/>
  <c r="R231" i="2" s="1"/>
  <c r="R225" i="2"/>
  <c r="R218" i="2"/>
  <c r="R207" i="2"/>
  <c r="R197" i="2"/>
  <c r="R186" i="2"/>
  <c r="R179" i="2"/>
  <c r="R169" i="2"/>
  <c r="R161" i="2"/>
  <c r="R162" i="2" s="1"/>
  <c r="R149" i="2"/>
  <c r="R150" i="2" s="1"/>
  <c r="R144" i="2"/>
  <c r="R140" i="2"/>
  <c r="R131" i="2"/>
  <c r="R120" i="2"/>
  <c r="R108" i="2"/>
  <c r="R94" i="2"/>
  <c r="R85" i="2"/>
  <c r="R79" i="2"/>
  <c r="R71" i="2"/>
  <c r="R62" i="2"/>
  <c r="R46" i="2"/>
  <c r="R39" i="2"/>
  <c r="R32" i="2"/>
  <c r="R26" i="2"/>
  <c r="R14" i="2"/>
  <c r="R15" i="2" s="1"/>
  <c r="R8" i="2"/>
  <c r="R152" i="5"/>
  <c r="R21" i="5"/>
  <c r="R22" i="5"/>
  <c r="R23" i="5"/>
  <c r="R24" i="5"/>
  <c r="R25" i="5"/>
  <c r="R26" i="5"/>
  <c r="R27" i="5"/>
  <c r="R28" i="5"/>
  <c r="R29" i="5"/>
  <c r="R30" i="5"/>
  <c r="R31" i="5"/>
  <c r="R32" i="5"/>
  <c r="R33" i="5"/>
  <c r="R34" i="5"/>
  <c r="R35" i="5"/>
  <c r="R36" i="5"/>
  <c r="R37" i="5"/>
  <c r="R38" i="5"/>
  <c r="R39" i="5"/>
  <c r="R40" i="5"/>
  <c r="R41" i="5"/>
  <c r="R42" i="5"/>
  <c r="R43" i="5"/>
  <c r="R44" i="5"/>
  <c r="R45" i="5"/>
  <c r="R46" i="5"/>
  <c r="R47" i="5"/>
  <c r="R48" i="5"/>
  <c r="R49" i="5"/>
  <c r="R50" i="5"/>
  <c r="R51" i="5"/>
  <c r="R52" i="5"/>
  <c r="R53" i="5"/>
  <c r="R54" i="5"/>
  <c r="R55" i="5"/>
  <c r="R56" i="5"/>
  <c r="R57" i="5"/>
  <c r="R58" i="5"/>
  <c r="R59" i="5"/>
  <c r="R60" i="5"/>
  <c r="R61" i="5"/>
  <c r="R62" i="5"/>
  <c r="R63" i="5"/>
  <c r="R64" i="5"/>
  <c r="R65" i="5"/>
  <c r="R66" i="5"/>
  <c r="R67" i="5"/>
  <c r="R68" i="5"/>
  <c r="R69" i="5"/>
  <c r="R70" i="5"/>
  <c r="R71" i="5"/>
  <c r="R72" i="5"/>
  <c r="R73" i="5"/>
  <c r="R74" i="5"/>
  <c r="R75" i="5"/>
  <c r="R76" i="5"/>
  <c r="R77" i="5"/>
  <c r="R78" i="5"/>
  <c r="R79" i="5"/>
  <c r="R80" i="5"/>
  <c r="R81" i="5"/>
  <c r="R82" i="5"/>
  <c r="R83" i="5"/>
  <c r="R84" i="5"/>
  <c r="R85" i="5"/>
  <c r="R86" i="5"/>
  <c r="R87" i="5"/>
  <c r="R88" i="5"/>
  <c r="R89" i="5"/>
  <c r="R90" i="5"/>
  <c r="R91" i="5"/>
  <c r="R92" i="5"/>
  <c r="R93" i="5"/>
  <c r="R94" i="5"/>
  <c r="R95" i="5"/>
  <c r="R96" i="5"/>
  <c r="R97" i="5"/>
  <c r="R98" i="5"/>
  <c r="R99" i="5"/>
  <c r="R100" i="5"/>
  <c r="R101" i="5"/>
  <c r="R102" i="5"/>
  <c r="R103" i="5"/>
  <c r="R104" i="5"/>
  <c r="R105" i="5"/>
  <c r="R106" i="5"/>
  <c r="R107" i="5"/>
  <c r="R108" i="5"/>
  <c r="R109" i="5"/>
  <c r="R110" i="5"/>
  <c r="R111" i="5"/>
  <c r="R112" i="5"/>
  <c r="R113" i="5"/>
  <c r="R114" i="5"/>
  <c r="R115" i="5"/>
  <c r="R116" i="5"/>
  <c r="R117" i="5"/>
  <c r="R118" i="5"/>
  <c r="R119" i="5"/>
  <c r="R120" i="5"/>
  <c r="R121" i="5"/>
  <c r="R122" i="5"/>
  <c r="R123" i="5"/>
  <c r="R124" i="5"/>
  <c r="R125" i="5"/>
  <c r="R126" i="5"/>
  <c r="R127" i="5"/>
  <c r="R128" i="5"/>
  <c r="R129" i="5"/>
  <c r="R130" i="5"/>
  <c r="R131" i="5"/>
  <c r="R132" i="5"/>
  <c r="R133" i="5"/>
  <c r="R134" i="5"/>
  <c r="R135" i="5"/>
  <c r="R136" i="5"/>
  <c r="R137" i="5"/>
  <c r="R138" i="5"/>
  <c r="R139" i="5"/>
  <c r="R140" i="5"/>
  <c r="R141" i="5"/>
  <c r="R142" i="5"/>
  <c r="R143" i="5"/>
  <c r="R144" i="5"/>
  <c r="R145" i="5"/>
  <c r="R146" i="5"/>
  <c r="R147" i="5"/>
  <c r="R148" i="5"/>
  <c r="R149" i="5"/>
  <c r="R150" i="5"/>
  <c r="R151" i="5"/>
  <c r="R3" i="5"/>
  <c r="R4" i="5"/>
  <c r="R5" i="5"/>
  <c r="R6" i="5"/>
  <c r="R7" i="5"/>
  <c r="R8" i="5"/>
  <c r="R9" i="5"/>
  <c r="R10" i="5"/>
  <c r="R11" i="5"/>
  <c r="R12" i="5"/>
  <c r="R13" i="5"/>
  <c r="R14" i="5"/>
  <c r="R15" i="5"/>
  <c r="R16" i="5"/>
  <c r="R17" i="5"/>
  <c r="R18" i="5"/>
  <c r="R19" i="5"/>
  <c r="R20" i="5"/>
  <c r="N1056" i="2" l="1"/>
  <c r="N528" i="2"/>
  <c r="N1119" i="2"/>
  <c r="Q1119" i="2" s="1"/>
  <c r="N282" i="2"/>
  <c r="N1260" i="2"/>
  <c r="N1037" i="2"/>
  <c r="N1248" i="2"/>
  <c r="N1090" i="2"/>
  <c r="Q1090" i="2" s="1"/>
  <c r="N1018" i="2"/>
  <c r="N549" i="2"/>
  <c r="N1148" i="2"/>
  <c r="N941" i="2"/>
  <c r="N222" i="2"/>
  <c r="Q222" i="2" s="1"/>
  <c r="N583" i="2"/>
  <c r="N1307" i="2"/>
  <c r="N500" i="2"/>
  <c r="N73" i="2"/>
  <c r="N1427" i="2"/>
  <c r="N445" i="2"/>
  <c r="N657" i="2"/>
  <c r="N864" i="2"/>
  <c r="Q864" i="2" s="1"/>
  <c r="N43" i="2"/>
  <c r="N670" i="2"/>
  <c r="N671" i="2"/>
  <c r="N134" i="2"/>
  <c r="N1083" i="2"/>
  <c r="Q1083" i="2" s="1"/>
  <c r="N1374" i="2"/>
  <c r="N967" i="2"/>
  <c r="N401" i="2"/>
  <c r="N1013" i="2"/>
  <c r="N647" i="2"/>
  <c r="N800" i="2"/>
  <c r="N585" i="2"/>
  <c r="N1456" i="2"/>
  <c r="N53" i="2"/>
  <c r="N359" i="2"/>
  <c r="Q359" i="2" s="1"/>
  <c r="N1282" i="2"/>
  <c r="N754" i="2"/>
  <c r="N102" i="2"/>
  <c r="N362" i="2"/>
  <c r="N1297" i="2"/>
  <c r="Q1297" i="2" s="1"/>
  <c r="N1136" i="2"/>
  <c r="N639" i="2"/>
  <c r="N317" i="2"/>
  <c r="N830" i="2"/>
  <c r="N1387" i="2"/>
  <c r="Q1387" i="2" s="1"/>
  <c r="N259" i="2"/>
  <c r="N592" i="2"/>
  <c r="N989" i="2"/>
  <c r="N1204" i="2"/>
  <c r="N174" i="2"/>
  <c r="N934" i="2"/>
  <c r="Q934" i="2" s="1"/>
  <c r="N693" i="2"/>
  <c r="N192" i="2"/>
  <c r="N801" i="2"/>
  <c r="N1179" i="2"/>
  <c r="Q1179" i="2" s="1"/>
  <c r="N1392" i="2"/>
  <c r="N1410" i="2"/>
  <c r="N694" i="2"/>
  <c r="Q694" i="2" s="1"/>
  <c r="N1011" i="2"/>
  <c r="N1189" i="2"/>
  <c r="N1299" i="2"/>
  <c r="N540" i="2"/>
  <c r="N789" i="2"/>
  <c r="N889" i="2"/>
  <c r="Q889" i="2" s="1"/>
  <c r="N81" i="2"/>
  <c r="N741" i="2"/>
  <c r="N200" i="2"/>
  <c r="N242" i="2"/>
  <c r="N336" i="2"/>
  <c r="Q336" i="2" s="1"/>
  <c r="N565" i="2"/>
  <c r="N270" i="2"/>
  <c r="N858" i="2"/>
  <c r="N90" i="2"/>
  <c r="N611" i="2"/>
  <c r="Q611" i="2" s="1"/>
  <c r="N552" i="2"/>
  <c r="N375" i="2"/>
  <c r="N67" i="2"/>
  <c r="N954" i="2"/>
  <c r="N48" i="2"/>
  <c r="N261" i="2"/>
  <c r="Q261" i="2" s="1"/>
  <c r="N1331" i="2"/>
  <c r="N937" i="2"/>
  <c r="N451" i="2"/>
  <c r="N720" i="2"/>
  <c r="N764" i="2"/>
  <c r="Q764" i="2" s="1"/>
  <c r="N983" i="2"/>
  <c r="N311" i="2"/>
  <c r="N1140" i="2"/>
  <c r="N748" i="2"/>
  <c r="N1232" i="2"/>
  <c r="Q1232" i="2" s="1"/>
  <c r="N577" i="2"/>
  <c r="N1436" i="2"/>
  <c r="N778" i="2"/>
  <c r="N623" i="2"/>
  <c r="N692" i="2"/>
  <c r="Q692" i="2" s="1"/>
  <c r="N295" i="2"/>
  <c r="Q295" i="2" s="1"/>
  <c r="N1129" i="2"/>
  <c r="Q1129" i="2" s="1"/>
  <c r="N296" i="2"/>
  <c r="Q296" i="2" s="1"/>
  <c r="N214" i="2"/>
  <c r="Q214" i="2" s="1"/>
  <c r="N1223" i="2"/>
  <c r="Q1223" i="2" s="1"/>
  <c r="N1118" i="2"/>
  <c r="Q1118" i="2" s="1"/>
  <c r="N1139" i="2"/>
  <c r="Q1139" i="2" s="1"/>
  <c r="N942" i="2"/>
  <c r="Q942" i="2" s="1"/>
  <c r="N899" i="2"/>
  <c r="Q899" i="2" s="1"/>
  <c r="N58" i="2"/>
  <c r="Q58" i="2" s="1"/>
  <c r="N491" i="2"/>
  <c r="Q491" i="2" s="1"/>
  <c r="N891" i="2"/>
  <c r="Q891" i="2" s="1"/>
  <c r="N1450" i="2"/>
  <c r="Q1450" i="2" s="1"/>
  <c r="N459" i="2"/>
  <c r="Q459" i="2" s="1"/>
  <c r="N877" i="2"/>
  <c r="Q877" i="2" s="1"/>
  <c r="N706" i="2"/>
  <c r="Q706" i="2" s="1"/>
  <c r="N457" i="2"/>
  <c r="Q457" i="2" s="1"/>
  <c r="N1157" i="2"/>
  <c r="Q1157" i="2" s="1"/>
  <c r="N346" i="2"/>
  <c r="Q346" i="2" s="1"/>
  <c r="N151" i="2"/>
  <c r="Q151" i="2" s="1"/>
  <c r="N1070" i="2"/>
  <c r="Q1070" i="2" s="1"/>
  <c r="N136" i="2"/>
  <c r="Q136" i="2" s="1"/>
  <c r="N293" i="2"/>
  <c r="Q293" i="2" s="1"/>
  <c r="N1211" i="2"/>
  <c r="Q1211" i="2" s="1"/>
  <c r="N700" i="2"/>
  <c r="N677" i="2"/>
  <c r="Q677" i="2" s="1"/>
  <c r="N678" i="2"/>
  <c r="N369" i="2"/>
  <c r="Q369" i="2" s="1"/>
  <c r="N133" i="2"/>
  <c r="N142" i="2"/>
  <c r="Q142" i="2" s="1"/>
  <c r="N465" i="2"/>
  <c r="N1110" i="2"/>
  <c r="Q1110" i="2" s="1"/>
  <c r="N1126" i="2"/>
  <c r="Q1126" i="2" s="1"/>
  <c r="N488" i="2"/>
  <c r="N770" i="2"/>
  <c r="Q770" i="2" s="1"/>
  <c r="N112" i="2"/>
  <c r="N998" i="2"/>
  <c r="Q998" i="2" s="1"/>
  <c r="N999" i="2"/>
  <c r="Q999" i="2" s="1"/>
  <c r="N1035" i="2"/>
  <c r="Q1035" i="2" s="1"/>
  <c r="N1313" i="2"/>
  <c r="N1398" i="2"/>
  <c r="Q1398" i="2" s="1"/>
  <c r="N526" i="2"/>
  <c r="N1098" i="2"/>
  <c r="Q1098" i="2" s="1"/>
  <c r="N1099" i="2"/>
  <c r="Q1099" i="2" s="1"/>
  <c r="N839" i="2"/>
  <c r="N1064" i="2"/>
  <c r="Q1064" i="2" s="1"/>
  <c r="N333" i="2"/>
  <c r="N1380" i="2"/>
  <c r="Q1380" i="2" s="1"/>
  <c r="N1065" i="2"/>
  <c r="N652" i="2"/>
  <c r="Q652" i="2" s="1"/>
  <c r="N234" i="2"/>
  <c r="Q234" i="2" s="1"/>
  <c r="N386" i="2"/>
  <c r="N666" i="2"/>
  <c r="Q666" i="2" s="1"/>
  <c r="N689" i="2"/>
  <c r="N906" i="2"/>
  <c r="Q906" i="2" s="1"/>
  <c r="N1194" i="2"/>
  <c r="N1291" i="2"/>
  <c r="Q1291" i="2" s="1"/>
  <c r="N370" i="2"/>
  <c r="N690" i="2"/>
  <c r="N1195" i="2"/>
  <c r="N667" i="2"/>
  <c r="N907" i="2"/>
  <c r="Q907" i="2" s="1"/>
  <c r="N668" i="2"/>
  <c r="N89" i="2"/>
  <c r="Q89" i="2" s="1"/>
  <c r="N1353" i="2"/>
  <c r="N235" i="2"/>
  <c r="Q235" i="2" s="1"/>
  <c r="N562" i="2"/>
  <c r="N841" i="2"/>
  <c r="Q841" i="2" s="1"/>
  <c r="N885" i="2"/>
  <c r="Q885" i="2" s="1"/>
  <c r="N965" i="2"/>
  <c r="N966" i="2"/>
  <c r="Q966" i="2" s="1"/>
  <c r="N1383" i="2"/>
  <c r="N850" i="2"/>
  <c r="Q850" i="2" s="1"/>
  <c r="N1076" i="2"/>
  <c r="N52" i="2"/>
  <c r="Q52" i="2" s="1"/>
  <c r="N122" i="2"/>
  <c r="N123" i="2"/>
  <c r="Q123" i="2" s="1"/>
  <c r="N188" i="2"/>
  <c r="N306" i="2"/>
  <c r="Q306" i="2" s="1"/>
  <c r="N307" i="2"/>
  <c r="N325" i="2"/>
  <c r="Q325" i="2" s="1"/>
  <c r="N371" i="2"/>
  <c r="N372" i="2"/>
  <c r="Q372" i="2" s="1"/>
  <c r="N387" i="2"/>
  <c r="N388" i="2"/>
  <c r="Q388" i="2" s="1"/>
  <c r="N395" i="2"/>
  <c r="Q395" i="2" s="1"/>
  <c r="N499" i="2"/>
  <c r="N564" i="2"/>
  <c r="Q564" i="2" s="1"/>
  <c r="N573" i="2"/>
  <c r="N603" i="2"/>
  <c r="Q603" i="2" s="1"/>
  <c r="N629" i="2"/>
  <c r="N630" i="2"/>
  <c r="Q630" i="2" s="1"/>
  <c r="N960" i="2"/>
  <c r="N1077" i="2"/>
  <c r="Q1077" i="2" s="1"/>
  <c r="N1078" i="2"/>
  <c r="N1196" i="2"/>
  <c r="Q1196" i="2" s="1"/>
  <c r="N1238" i="2"/>
  <c r="N1292" i="2"/>
  <c r="Q1292" i="2" s="1"/>
  <c r="N1293" i="2"/>
  <c r="N1417" i="2"/>
  <c r="Q1417" i="2" s="1"/>
  <c r="N631" i="2"/>
  <c r="N373" i="2"/>
  <c r="Q373" i="2" s="1"/>
  <c r="N374" i="2"/>
  <c r="N1079" i="2"/>
  <c r="Q1079" i="2" s="1"/>
  <c r="N428" i="2"/>
  <c r="N396" i="2"/>
  <c r="Q396" i="2" s="1"/>
  <c r="N1294" i="2"/>
  <c r="N1197" i="2"/>
  <c r="Q1197" i="2" s="1"/>
  <c r="N1239" i="2"/>
  <c r="N632" i="2"/>
  <c r="Q632" i="2" s="1"/>
  <c r="N1198" i="2"/>
  <c r="N397" i="2"/>
  <c r="Q397" i="2" s="1"/>
  <c r="N1418" i="2"/>
  <c r="N1080" i="2"/>
  <c r="Q1080" i="2" s="1"/>
  <c r="N574" i="2"/>
  <c r="N389" i="2"/>
  <c r="Q389" i="2" s="1"/>
  <c r="N398" i="2"/>
  <c r="N691" i="2"/>
  <c r="Q691" i="2" s="1"/>
  <c r="N669" i="2"/>
  <c r="N355" i="2"/>
  <c r="Q355" i="2" s="1"/>
  <c r="N619" i="2"/>
  <c r="N820" i="2"/>
  <c r="Q820" i="2" s="1"/>
  <c r="N1220" i="2"/>
  <c r="N1345" i="2"/>
  <c r="Q1345" i="2" s="1"/>
  <c r="N326" i="2"/>
  <c r="N1448" i="2"/>
  <c r="Q1448" i="2" s="1"/>
  <c r="N1062" i="2"/>
  <c r="N163" i="2"/>
  <c r="Q163" i="2" s="1"/>
  <c r="N772" i="2"/>
  <c r="N813" i="2"/>
  <c r="Q813" i="2" s="1"/>
  <c r="N874" i="2"/>
  <c r="N1092" i="2"/>
  <c r="N1159" i="2"/>
  <c r="Q1159" i="2" s="1"/>
  <c r="N1068" i="2"/>
  <c r="N64" i="2"/>
  <c r="Q64" i="2" s="1"/>
  <c r="N220" i="2"/>
  <c r="N1271" i="2"/>
  <c r="N655" i="2"/>
  <c r="Q655" i="2" s="1"/>
  <c r="N1425" i="2"/>
  <c r="N447" i="2"/>
  <c r="Q447" i="2" s="1"/>
  <c r="N659" i="2"/>
  <c r="N1429" i="2"/>
  <c r="Q1429" i="2" s="1"/>
  <c r="N589" i="2"/>
  <c r="N172" i="2"/>
  <c r="Q172" i="2" s="1"/>
  <c r="N1055" i="2"/>
  <c r="N672" i="2"/>
  <c r="Q672" i="2" s="1"/>
  <c r="N673" i="2"/>
  <c r="N1201" i="2"/>
  <c r="Q1201" i="2" s="1"/>
  <c r="N530" i="2"/>
  <c r="N1337" i="2"/>
  <c r="N54" i="2"/>
  <c r="Q54" i="2" s="1"/>
  <c r="N181" i="2"/>
  <c r="N284" i="2"/>
  <c r="Q284" i="2" s="1"/>
  <c r="N1230" i="2"/>
  <c r="N1280" i="2"/>
  <c r="Q1280" i="2" s="1"/>
  <c r="N952" i="2"/>
  <c r="N1027" i="2"/>
  <c r="Q1027" i="2" s="1"/>
  <c r="N380" i="2"/>
  <c r="N516" i="2"/>
  <c r="Q516" i="2" s="1"/>
  <c r="N575" i="2"/>
  <c r="N865" i="2"/>
  <c r="Q865" i="2" s="1"/>
  <c r="N1241" i="2"/>
  <c r="Q1241" i="2" s="1"/>
  <c r="N1274" i="2"/>
  <c r="Q1274" i="2" s="1"/>
  <c r="N969" i="2"/>
  <c r="N1364" i="2"/>
  <c r="Q1364" i="2" s="1"/>
  <c r="N477" i="2"/>
  <c r="Q477" i="2" s="1"/>
  <c r="N1187" i="2"/>
  <c r="Q1187" i="2" s="1"/>
  <c r="N1057" i="2"/>
  <c r="N429" i="2"/>
  <c r="Q429" i="2" s="1"/>
  <c r="N363" i="2"/>
  <c r="Q363" i="2" s="1"/>
  <c r="N971" i="2"/>
  <c r="Q971" i="2" s="1"/>
  <c r="N449" i="2"/>
  <c r="N728" i="2"/>
  <c r="Q728" i="2" s="1"/>
  <c r="N739" i="2"/>
  <c r="Q739" i="2" s="1"/>
  <c r="N1151" i="2"/>
  <c r="Q1151" i="2" s="1"/>
  <c r="N257" i="2"/>
  <c r="N730" i="2"/>
  <c r="Q730" i="2" s="1"/>
  <c r="N787" i="2"/>
  <c r="Q787" i="2" s="1"/>
  <c r="N1049" i="2"/>
  <c r="Q1049" i="2" s="1"/>
  <c r="N419" i="2"/>
  <c r="Q419" i="2" s="1"/>
  <c r="N714" i="2"/>
  <c r="Q714" i="2" s="1"/>
  <c r="N715" i="2"/>
  <c r="Q715" i="2" s="1"/>
  <c r="N1388" i="2"/>
  <c r="N1389" i="2"/>
  <c r="Q1389" i="2" s="1"/>
  <c r="N480" i="2"/>
  <c r="Q480" i="2" s="1"/>
  <c r="N286" i="2"/>
  <c r="Q286" i="2" s="1"/>
  <c r="N843" i="2"/>
  <c r="Q843" i="2" s="1"/>
  <c r="N945" i="2"/>
  <c r="N349" i="2"/>
  <c r="Q349" i="2" s="1"/>
  <c r="N421" i="2"/>
  <c r="Q421" i="2" s="1"/>
  <c r="N538" i="2"/>
  <c r="Q538" i="2" s="1"/>
  <c r="N912" i="2"/>
  <c r="N1021" i="2"/>
  <c r="Q1021" i="2" s="1"/>
  <c r="N605" i="2"/>
  <c r="Q605" i="2" s="1"/>
  <c r="N1408" i="2"/>
  <c r="Q1408" i="2" s="1"/>
  <c r="N718" i="2"/>
  <c r="N16" i="2"/>
  <c r="Q16" i="2" s="1"/>
  <c r="N1401" i="2"/>
  <c r="Q1401" i="2" s="1"/>
  <c r="N698" i="2"/>
  <c r="Q698" i="2" s="1"/>
  <c r="N1442" i="2"/>
  <c r="N699" i="2"/>
  <c r="Q699" i="2" s="1"/>
  <c r="N44" i="2"/>
  <c r="Q44" i="2" s="1"/>
  <c r="N1443" i="2"/>
  <c r="Q1443" i="2" s="1"/>
  <c r="N1084" i="2"/>
  <c r="N18" i="2"/>
  <c r="Q18" i="2" s="1"/>
  <c r="N19" i="2"/>
  <c r="Q19" i="2" s="1"/>
  <c r="N318" i="2"/>
  <c r="Q318" i="2" s="1"/>
  <c r="N1263" i="2"/>
  <c r="N1085" i="2"/>
  <c r="Q1085" i="2" s="1"/>
  <c r="N790" i="2"/>
  <c r="Q790" i="2" s="1"/>
  <c r="N1044" i="2"/>
  <c r="Q1044" i="2" s="1"/>
  <c r="N852" i="2"/>
  <c r="Q852" i="2" s="1"/>
  <c r="N936" i="2"/>
  <c r="Q936" i="2" s="1"/>
  <c r="N1029" i="2"/>
  <c r="Q1029" i="2" s="1"/>
  <c r="N243" i="2"/>
  <c r="Q243" i="2" s="1"/>
  <c r="N116" i="2"/>
  <c r="Q116" i="2" s="1"/>
  <c r="N337" i="2"/>
  <c r="Q337" i="2" s="1"/>
  <c r="N155" i="2"/>
  <c r="Q155" i="2" s="1"/>
  <c r="N272" i="2"/>
  <c r="Q272" i="2" s="1"/>
  <c r="N1058" i="2"/>
  <c r="Q1058" i="2" s="1"/>
  <c r="N1059" i="2"/>
  <c r="Q1059" i="2" s="1"/>
  <c r="N680" i="2"/>
  <c r="Q680" i="2" s="1"/>
  <c r="N3" i="2"/>
  <c r="Q3" i="2" s="1"/>
  <c r="N878" i="2"/>
  <c r="Q878" i="2" s="1"/>
  <c r="N613" i="2"/>
  <c r="Q613" i="2" s="1"/>
  <c r="N309" i="2"/>
  <c r="Q309" i="2" s="1"/>
  <c r="N376" i="2"/>
  <c r="Q376" i="2" s="1"/>
  <c r="N635" i="2"/>
  <c r="Q635" i="2" s="1"/>
  <c r="N1086" i="2"/>
  <c r="Q1086" i="2" s="1"/>
  <c r="N1284" i="2"/>
  <c r="Q1284" i="2" s="1"/>
  <c r="N35" i="2"/>
  <c r="Q35" i="2" s="1"/>
  <c r="N127" i="2"/>
  <c r="Q127" i="2" s="1"/>
  <c r="N407" i="2"/>
  <c r="Q407" i="2" s="1"/>
  <c r="N413" i="2"/>
  <c r="Q413" i="2" s="1"/>
  <c r="N519" i="2"/>
  <c r="Q519" i="2" s="1"/>
  <c r="N1251" i="2"/>
  <c r="Q1251" i="2" s="1"/>
  <c r="N251" i="2"/>
  <c r="Q251" i="2" s="1"/>
  <c r="N597" i="2"/>
  <c r="Q597" i="2" s="1"/>
  <c r="N75" i="2"/>
  <c r="Q75" i="2" s="1"/>
  <c r="N299" i="2"/>
  <c r="Q299" i="2" s="1"/>
  <c r="N439" i="2"/>
  <c r="Q439" i="2" s="1"/>
  <c r="N509" i="2"/>
  <c r="Q509" i="2" s="1"/>
  <c r="N915" i="2"/>
  <c r="Q915" i="2" s="1"/>
  <c r="N1163" i="2"/>
  <c r="Q1163" i="2" s="1"/>
  <c r="N1138" i="2"/>
  <c r="Q1138" i="2" s="1"/>
  <c r="N640" i="2"/>
  <c r="Q640" i="2" s="1"/>
  <c r="N28" i="2"/>
  <c r="Q28" i="2" s="1"/>
  <c r="N469" i="2"/>
  <c r="Q469" i="2" s="1"/>
  <c r="N1253" i="2"/>
  <c r="Q1253" i="2" s="1"/>
  <c r="N880" i="2"/>
  <c r="Q880" i="2" s="1"/>
  <c r="N992" i="2"/>
  <c r="Q992" i="2" s="1"/>
  <c r="N695" i="2"/>
  <c r="Q695" i="2" s="1"/>
  <c r="N1315" i="2"/>
  <c r="Q1315" i="2" s="1"/>
  <c r="N831" i="2"/>
  <c r="Q831" i="2" s="1"/>
  <c r="N1356" i="2"/>
  <c r="Q1356" i="2" s="1"/>
  <c r="N708" i="2"/>
  <c r="Q708" i="2" s="1"/>
  <c r="N1464" i="2"/>
  <c r="Q1464" i="2" s="1"/>
  <c r="N1213" i="2"/>
  <c r="Q1213" i="2" s="1"/>
  <c r="N377" i="2"/>
  <c r="Q377" i="2" s="1"/>
  <c r="N104" i="2"/>
  <c r="Q104" i="2" s="1"/>
  <c r="N780" i="2"/>
  <c r="Q780" i="2" s="1"/>
  <c r="N833" i="2"/>
  <c r="Q833" i="2" s="1"/>
  <c r="N927" i="2"/>
  <c r="Q927" i="2" s="1"/>
  <c r="N977" i="2"/>
  <c r="Q977" i="2" s="1"/>
  <c r="N1170" i="2"/>
  <c r="Q1170" i="2" s="1"/>
  <c r="N1367" i="2"/>
  <c r="Q1367" i="2" s="1"/>
  <c r="N202" i="2"/>
  <c r="Q202" i="2" s="1"/>
  <c r="N1181" i="2"/>
  <c r="Q1181" i="2" s="1"/>
  <c r="N1335" i="2"/>
  <c r="Q1335" i="2" s="1"/>
  <c r="N571" i="2"/>
  <c r="Q571" i="2" s="1"/>
  <c r="N1298" i="2"/>
  <c r="Q1298" i="2" s="1"/>
  <c r="N305" i="2"/>
  <c r="P305" i="2" s="1"/>
  <c r="N384" i="2"/>
  <c r="P384" i="2" s="1"/>
  <c r="N385" i="2"/>
  <c r="P385" i="2" s="1"/>
  <c r="N332" i="2"/>
  <c r="P332" i="2" l="1"/>
  <c r="Q332" i="2"/>
  <c r="Q305" i="2"/>
  <c r="R305" i="2" s="1"/>
  <c r="Q385" i="2"/>
  <c r="R385" i="2" s="1"/>
  <c r="Q384" i="2"/>
  <c r="R384" i="2" s="1"/>
  <c r="Q380" i="2"/>
  <c r="P380" i="2"/>
  <c r="Q1230" i="2"/>
  <c r="P1230" i="2"/>
  <c r="Q1337" i="2"/>
  <c r="P1337" i="2"/>
  <c r="Q673" i="2"/>
  <c r="P673" i="2"/>
  <c r="Q589" i="2"/>
  <c r="P589" i="2"/>
  <c r="Q659" i="2"/>
  <c r="P659" i="2"/>
  <c r="Q1425" i="2"/>
  <c r="P1425" i="2"/>
  <c r="Q220" i="2"/>
  <c r="P220" i="2"/>
  <c r="Q1092" i="2"/>
  <c r="P1092" i="2"/>
  <c r="Q772" i="2"/>
  <c r="P772" i="2"/>
  <c r="Q326" i="2"/>
  <c r="P326" i="2"/>
  <c r="Q619" i="2"/>
  <c r="P619" i="2"/>
  <c r="Q398" i="2"/>
  <c r="P398" i="2"/>
  <c r="Q1418" i="2"/>
  <c r="P1418" i="2"/>
  <c r="Q1239" i="2"/>
  <c r="P1239" i="2"/>
  <c r="Q428" i="2"/>
  <c r="P428" i="2"/>
  <c r="Q631" i="2"/>
  <c r="P631" i="2"/>
  <c r="Q1238" i="2"/>
  <c r="P1238" i="2"/>
  <c r="Q960" i="2"/>
  <c r="P960" i="2"/>
  <c r="Q573" i="2"/>
  <c r="P573" i="2"/>
  <c r="Q371" i="2"/>
  <c r="P371" i="2"/>
  <c r="Q188" i="2"/>
  <c r="P188" i="2"/>
  <c r="Q1076" i="2"/>
  <c r="P1076" i="2"/>
  <c r="Q1353" i="2"/>
  <c r="P1353" i="2"/>
  <c r="Q667" i="2"/>
  <c r="P667" i="2"/>
  <c r="Q690" i="2"/>
  <c r="P690" i="2"/>
  <c r="Q1194" i="2"/>
  <c r="P1194" i="2"/>
  <c r="Q386" i="2"/>
  <c r="P386" i="2"/>
  <c r="Q333" i="2"/>
  <c r="P333" i="2"/>
  <c r="Q1313" i="2"/>
  <c r="P1313" i="2"/>
  <c r="Q488" i="2"/>
  <c r="P488" i="2"/>
  <c r="Q465" i="2"/>
  <c r="P465" i="2"/>
  <c r="Q678" i="2"/>
  <c r="P678" i="2"/>
  <c r="P293" i="2"/>
  <c r="R293" i="2" s="1"/>
  <c r="P151" i="2"/>
  <c r="R151" i="2" s="1"/>
  <c r="P706" i="2"/>
  <c r="R706" i="2" s="1"/>
  <c r="P899" i="2"/>
  <c r="R899" i="2" s="1"/>
  <c r="R905" i="2" s="1"/>
  <c r="P1223" i="2"/>
  <c r="R1223" i="2" s="1"/>
  <c r="Q1436" i="2"/>
  <c r="P1436" i="2"/>
  <c r="Q1140" i="2"/>
  <c r="P1140" i="2"/>
  <c r="Q720" i="2"/>
  <c r="P720" i="2"/>
  <c r="Q375" i="2"/>
  <c r="P375" i="2"/>
  <c r="Q858" i="2"/>
  <c r="P858" i="2"/>
  <c r="Q242" i="2"/>
  <c r="P242" i="2"/>
  <c r="Q1189" i="2"/>
  <c r="P1189" i="2"/>
  <c r="Q801" i="2"/>
  <c r="P801" i="2"/>
  <c r="Q592" i="2"/>
  <c r="P592" i="2"/>
  <c r="P317" i="2"/>
  <c r="Q317" i="2"/>
  <c r="Q362" i="2"/>
  <c r="P362" i="2"/>
  <c r="Q967" i="2"/>
  <c r="P967" i="2"/>
  <c r="Q671" i="2"/>
  <c r="P671" i="2"/>
  <c r="Q657" i="2"/>
  <c r="P657" i="2"/>
  <c r="Q500" i="2"/>
  <c r="P500" i="2"/>
  <c r="Q941" i="2"/>
  <c r="P941" i="2"/>
  <c r="Q549" i="2"/>
  <c r="P549" i="2"/>
  <c r="Q282" i="2"/>
  <c r="P282" i="2"/>
  <c r="Q1056" i="2"/>
  <c r="P1056" i="2"/>
  <c r="P1181" i="2"/>
  <c r="R1181" i="2" s="1"/>
  <c r="P977" i="2"/>
  <c r="R977" i="2" s="1"/>
  <c r="R982" i="2" s="1"/>
  <c r="P1213" i="2"/>
  <c r="R1213" i="2" s="1"/>
  <c r="P831" i="2"/>
  <c r="R831" i="2" s="1"/>
  <c r="P880" i="2"/>
  <c r="R880" i="2" s="1"/>
  <c r="P640" i="2"/>
  <c r="R640" i="2" s="1"/>
  <c r="P509" i="2"/>
  <c r="R509" i="2" s="1"/>
  <c r="R514" i="2" s="1"/>
  <c r="P407" i="2"/>
  <c r="R407" i="2" s="1"/>
  <c r="R411" i="2" s="1"/>
  <c r="P1086" i="2"/>
  <c r="R1086" i="2" s="1"/>
  <c r="P613" i="2"/>
  <c r="R613" i="2" s="1"/>
  <c r="P1059" i="2"/>
  <c r="R1059" i="2" s="1"/>
  <c r="P337" i="2"/>
  <c r="R337" i="2" s="1"/>
  <c r="P318" i="2"/>
  <c r="R318" i="2" s="1"/>
  <c r="P44" i="2"/>
  <c r="R44" i="2" s="1"/>
  <c r="P16" i="2"/>
  <c r="R16" i="2" s="1"/>
  <c r="P538" i="2"/>
  <c r="R538" i="2" s="1"/>
  <c r="P286" i="2"/>
  <c r="R286" i="2" s="1"/>
  <c r="P1389" i="2"/>
  <c r="R1389" i="2" s="1"/>
  <c r="P1049" i="2"/>
  <c r="R1049" i="2" s="1"/>
  <c r="R1054" i="2" s="1"/>
  <c r="P739" i="2"/>
  <c r="R739" i="2" s="1"/>
  <c r="P429" i="2"/>
  <c r="R429" i="2" s="1"/>
  <c r="P1274" i="2"/>
  <c r="R1274" i="2" s="1"/>
  <c r="P1027" i="2"/>
  <c r="R1027" i="2" s="1"/>
  <c r="P655" i="2"/>
  <c r="R655" i="2" s="1"/>
  <c r="P1345" i="2"/>
  <c r="R1345" i="2" s="1"/>
  <c r="R1352" i="2" s="1"/>
  <c r="P389" i="2"/>
  <c r="R389" i="2" s="1"/>
  <c r="P1197" i="2"/>
  <c r="R1197" i="2" s="1"/>
  <c r="P1417" i="2"/>
  <c r="R1417" i="2" s="1"/>
  <c r="P630" i="2"/>
  <c r="R630" i="2" s="1"/>
  <c r="P388" i="2"/>
  <c r="R388" i="2" s="1"/>
  <c r="P123" i="2"/>
  <c r="R123" i="2" s="1"/>
  <c r="P966" i="2"/>
  <c r="R966" i="2" s="1"/>
  <c r="P89" i="2"/>
  <c r="R89" i="2" s="1"/>
  <c r="P234" i="2"/>
  <c r="R234" i="2" s="1"/>
  <c r="P1064" i="2"/>
  <c r="R1064" i="2" s="1"/>
  <c r="P1035" i="2"/>
  <c r="R1035" i="2" s="1"/>
  <c r="P142" i="2"/>
  <c r="R142" i="2" s="1"/>
  <c r="R146" i="2" s="1"/>
  <c r="P136" i="2"/>
  <c r="R136" i="2" s="1"/>
  <c r="P295" i="2"/>
  <c r="R295" i="2" s="1"/>
  <c r="P611" i="2"/>
  <c r="R611" i="2" s="1"/>
  <c r="P1179" i="2"/>
  <c r="R1179" i="2" s="1"/>
  <c r="R1186" i="2" s="1"/>
  <c r="P359" i="2"/>
  <c r="R359" i="2" s="1"/>
  <c r="P222" i="2"/>
  <c r="R222" i="2" s="1"/>
  <c r="P877" i="2"/>
  <c r="R877" i="2" s="1"/>
  <c r="P459" i="2"/>
  <c r="R459" i="2" s="1"/>
  <c r="P891" i="2"/>
  <c r="R891" i="2" s="1"/>
  <c r="P942" i="2"/>
  <c r="R942" i="2" s="1"/>
  <c r="P214" i="2"/>
  <c r="R214" i="2" s="1"/>
  <c r="R219" i="2" s="1"/>
  <c r="P692" i="2"/>
  <c r="R692" i="2" s="1"/>
  <c r="P577" i="2"/>
  <c r="Q577" i="2"/>
  <c r="P311" i="2"/>
  <c r="Q311" i="2"/>
  <c r="Q451" i="2"/>
  <c r="P451" i="2"/>
  <c r="Q48" i="2"/>
  <c r="P48" i="2"/>
  <c r="P552" i="2"/>
  <c r="Q552" i="2"/>
  <c r="Q270" i="2"/>
  <c r="P270" i="2"/>
  <c r="P200" i="2"/>
  <c r="Q200" i="2"/>
  <c r="Q789" i="2"/>
  <c r="P789" i="2"/>
  <c r="Q1011" i="2"/>
  <c r="P1011" i="2"/>
  <c r="Q1410" i="2"/>
  <c r="P1410" i="2"/>
  <c r="Q192" i="2"/>
  <c r="P192" i="2"/>
  <c r="Q174" i="2"/>
  <c r="P174" i="2"/>
  <c r="Q259" i="2"/>
  <c r="P259" i="2"/>
  <c r="Q639" i="2"/>
  <c r="P639" i="2"/>
  <c r="Q102" i="2"/>
  <c r="P102" i="2"/>
  <c r="Q53" i="2"/>
  <c r="P53" i="2"/>
  <c r="Q647" i="2"/>
  <c r="P647" i="2"/>
  <c r="Q1374" i="2"/>
  <c r="P1374" i="2"/>
  <c r="Q670" i="2"/>
  <c r="P670" i="2"/>
  <c r="Q445" i="2"/>
  <c r="P445" i="2"/>
  <c r="Q1307" i="2"/>
  <c r="P1307" i="2"/>
  <c r="Q1018" i="2"/>
  <c r="P1018" i="2"/>
  <c r="P571" i="2"/>
  <c r="R571" i="2" s="1"/>
  <c r="R572" i="2" s="1"/>
  <c r="P202" i="2"/>
  <c r="R202" i="2" s="1"/>
  <c r="P927" i="2"/>
  <c r="R927" i="2" s="1"/>
  <c r="R932" i="2" s="1"/>
  <c r="P1464" i="2"/>
  <c r="R1464" i="2" s="1"/>
  <c r="R1469" i="2" s="1"/>
  <c r="P1315" i="2"/>
  <c r="R1315" i="2" s="1"/>
  <c r="P1253" i="2"/>
  <c r="R1253" i="2" s="1"/>
  <c r="P1138" i="2"/>
  <c r="R1138" i="2" s="1"/>
  <c r="P75" i="2"/>
  <c r="R75" i="2" s="1"/>
  <c r="P597" i="2"/>
  <c r="R597" i="2" s="1"/>
  <c r="R602" i="2" s="1"/>
  <c r="P1251" i="2"/>
  <c r="R1251" i="2" s="1"/>
  <c r="P127" i="2"/>
  <c r="R127" i="2" s="1"/>
  <c r="R132" i="2" s="1"/>
  <c r="P635" i="2"/>
  <c r="R635" i="2" s="1"/>
  <c r="P878" i="2"/>
  <c r="R878" i="2" s="1"/>
  <c r="P1058" i="2"/>
  <c r="R1058" i="2" s="1"/>
  <c r="P116" i="2"/>
  <c r="R116" i="2" s="1"/>
  <c r="P1029" i="2"/>
  <c r="R1029" i="2" s="1"/>
  <c r="P1044" i="2"/>
  <c r="R1044" i="2" s="1"/>
  <c r="R1048" i="2" s="1"/>
  <c r="P19" i="2"/>
  <c r="R19" i="2" s="1"/>
  <c r="P699" i="2"/>
  <c r="R699" i="2" s="1"/>
  <c r="P1408" i="2"/>
  <c r="R1408" i="2" s="1"/>
  <c r="P421" i="2"/>
  <c r="R421" i="2" s="1"/>
  <c r="P480" i="2"/>
  <c r="R480" i="2" s="1"/>
  <c r="P715" i="2"/>
  <c r="R715" i="2" s="1"/>
  <c r="P787" i="2"/>
  <c r="R787" i="2" s="1"/>
  <c r="P728" i="2"/>
  <c r="R728" i="2" s="1"/>
  <c r="P1187" i="2"/>
  <c r="R1187" i="2" s="1"/>
  <c r="P1241" i="2"/>
  <c r="R1241" i="2" s="1"/>
  <c r="P1280" i="2"/>
  <c r="R1280" i="2" s="1"/>
  <c r="P1201" i="2"/>
  <c r="R1201" i="2" s="1"/>
  <c r="P1429" i="2"/>
  <c r="R1429" i="2" s="1"/>
  <c r="P813" i="2"/>
  <c r="R813" i="2" s="1"/>
  <c r="R819" i="2" s="1"/>
  <c r="P820" i="2"/>
  <c r="R820" i="2" s="1"/>
  <c r="R825" i="2" s="1"/>
  <c r="P1080" i="2"/>
  <c r="R1080" i="2" s="1"/>
  <c r="P396" i="2"/>
  <c r="R396" i="2" s="1"/>
  <c r="P1292" i="2"/>
  <c r="R1292" i="2" s="1"/>
  <c r="P603" i="2"/>
  <c r="R603" i="2" s="1"/>
  <c r="P372" i="2"/>
  <c r="R372" i="2" s="1"/>
  <c r="P52" i="2"/>
  <c r="R52" i="2" s="1"/>
  <c r="P885" i="2"/>
  <c r="R885" i="2" s="1"/>
  <c r="P907" i="2"/>
  <c r="R907" i="2" s="1"/>
  <c r="P1291" i="2"/>
  <c r="R1291" i="2" s="1"/>
  <c r="P652" i="2"/>
  <c r="R652" i="2" s="1"/>
  <c r="P1099" i="2"/>
  <c r="R1099" i="2" s="1"/>
  <c r="P999" i="2"/>
  <c r="R999" i="2" s="1"/>
  <c r="P369" i="2"/>
  <c r="R369" i="2" s="1"/>
  <c r="P1232" i="2"/>
  <c r="R1232" i="2" s="1"/>
  <c r="P336" i="2"/>
  <c r="R336" i="2" s="1"/>
  <c r="P934" i="2"/>
  <c r="R934" i="2" s="1"/>
  <c r="P1090" i="2"/>
  <c r="R1090" i="2" s="1"/>
  <c r="Q1263" i="2"/>
  <c r="P1263" i="2"/>
  <c r="Q1084" i="2"/>
  <c r="P1084" i="2"/>
  <c r="Q1442" i="2"/>
  <c r="P1442" i="2"/>
  <c r="Q718" i="2"/>
  <c r="P718" i="2"/>
  <c r="Q912" i="2"/>
  <c r="P912" i="2"/>
  <c r="Q945" i="2"/>
  <c r="P945" i="2"/>
  <c r="Q1388" i="2"/>
  <c r="P1388" i="2"/>
  <c r="Q257" i="2"/>
  <c r="P257" i="2"/>
  <c r="Q449" i="2"/>
  <c r="P449" i="2"/>
  <c r="Q1057" i="2"/>
  <c r="P1057" i="2"/>
  <c r="Q969" i="2"/>
  <c r="P969" i="2"/>
  <c r="Q575" i="2"/>
  <c r="P575" i="2"/>
  <c r="Q952" i="2"/>
  <c r="P952" i="2"/>
  <c r="Q181" i="2"/>
  <c r="P181" i="2"/>
  <c r="Q530" i="2"/>
  <c r="P530" i="2"/>
  <c r="Q1055" i="2"/>
  <c r="P1055" i="2"/>
  <c r="Q1271" i="2"/>
  <c r="P1271" i="2"/>
  <c r="Q1068" i="2"/>
  <c r="P1068" i="2"/>
  <c r="Q874" i="2"/>
  <c r="P874" i="2"/>
  <c r="Q1062" i="2"/>
  <c r="P1062" i="2"/>
  <c r="Q1220" i="2"/>
  <c r="P1220" i="2"/>
  <c r="Q669" i="2"/>
  <c r="P669" i="2"/>
  <c r="Q574" i="2"/>
  <c r="P574" i="2"/>
  <c r="Q1198" i="2"/>
  <c r="P1198" i="2"/>
  <c r="Q1294" i="2"/>
  <c r="P1294" i="2"/>
  <c r="Q374" i="2"/>
  <c r="P374" i="2"/>
  <c r="Q1293" i="2"/>
  <c r="P1293" i="2"/>
  <c r="Q1078" i="2"/>
  <c r="P1078" i="2"/>
  <c r="Q629" i="2"/>
  <c r="P629" i="2"/>
  <c r="Q499" i="2"/>
  <c r="P499" i="2"/>
  <c r="Q387" i="2"/>
  <c r="P387" i="2"/>
  <c r="Q307" i="2"/>
  <c r="P307" i="2"/>
  <c r="Q122" i="2"/>
  <c r="P122" i="2"/>
  <c r="Q1383" i="2"/>
  <c r="P1383" i="2"/>
  <c r="Q965" i="2"/>
  <c r="P965" i="2"/>
  <c r="Q562" i="2"/>
  <c r="P562" i="2"/>
  <c r="Q668" i="2"/>
  <c r="P668" i="2"/>
  <c r="Q1195" i="2"/>
  <c r="P1195" i="2"/>
  <c r="Q370" i="2"/>
  <c r="P370" i="2"/>
  <c r="Q689" i="2"/>
  <c r="P689" i="2"/>
  <c r="Q1065" i="2"/>
  <c r="P1065" i="2"/>
  <c r="Q839" i="2"/>
  <c r="P839" i="2"/>
  <c r="Q526" i="2"/>
  <c r="P526" i="2"/>
  <c r="Q112" i="2"/>
  <c r="P112" i="2"/>
  <c r="Q133" i="2"/>
  <c r="P133" i="2"/>
  <c r="Q700" i="2"/>
  <c r="P700" i="2"/>
  <c r="P1070" i="2"/>
  <c r="R1070" i="2" s="1"/>
  <c r="P1157" i="2"/>
  <c r="R1157" i="2" s="1"/>
  <c r="P1139" i="2"/>
  <c r="R1139" i="2" s="1"/>
  <c r="P296" i="2"/>
  <c r="R296" i="2" s="1"/>
  <c r="Q623" i="2"/>
  <c r="P623" i="2"/>
  <c r="Q983" i="2"/>
  <c r="P983" i="2"/>
  <c r="Q937" i="2"/>
  <c r="P937" i="2"/>
  <c r="Q954" i="2"/>
  <c r="P954" i="2"/>
  <c r="Q565" i="2"/>
  <c r="P565" i="2"/>
  <c r="Q741" i="2"/>
  <c r="P741" i="2"/>
  <c r="Q540" i="2"/>
  <c r="P540" i="2"/>
  <c r="Q1392" i="2"/>
  <c r="P1392" i="2"/>
  <c r="P693" i="2"/>
  <c r="Q693" i="2"/>
  <c r="Q1204" i="2"/>
  <c r="P1204" i="2"/>
  <c r="Q1136" i="2"/>
  <c r="P1136" i="2"/>
  <c r="P754" i="2"/>
  <c r="Q754" i="2"/>
  <c r="Q1456" i="2"/>
  <c r="P1456" i="2"/>
  <c r="Q800" i="2"/>
  <c r="P800" i="2"/>
  <c r="P1013" i="2"/>
  <c r="Q1013" i="2"/>
  <c r="Q43" i="2"/>
  <c r="P43" i="2"/>
  <c r="Q1427" i="2"/>
  <c r="P1427" i="2"/>
  <c r="Q583" i="2"/>
  <c r="P583" i="2"/>
  <c r="Q1037" i="2"/>
  <c r="P1037" i="2"/>
  <c r="P1367" i="2"/>
  <c r="R1367" i="2" s="1"/>
  <c r="P833" i="2"/>
  <c r="R833" i="2" s="1"/>
  <c r="P104" i="2"/>
  <c r="R104" i="2" s="1"/>
  <c r="P708" i="2"/>
  <c r="R708" i="2" s="1"/>
  <c r="P695" i="2"/>
  <c r="R695" i="2" s="1"/>
  <c r="P469" i="2"/>
  <c r="R469" i="2" s="1"/>
  <c r="P1163" i="2"/>
  <c r="R1163" i="2" s="1"/>
  <c r="P439" i="2"/>
  <c r="R439" i="2" s="1"/>
  <c r="R443" i="2" s="1"/>
  <c r="P251" i="2"/>
  <c r="R251" i="2" s="1"/>
  <c r="R256" i="2" s="1"/>
  <c r="P519" i="2"/>
  <c r="R519" i="2" s="1"/>
  <c r="P35" i="2"/>
  <c r="R35" i="2" s="1"/>
  <c r="R40" i="2" s="1"/>
  <c r="P376" i="2"/>
  <c r="R376" i="2" s="1"/>
  <c r="P3" i="2"/>
  <c r="R3" i="2" s="1"/>
  <c r="P272" i="2"/>
  <c r="R272" i="2" s="1"/>
  <c r="P243" i="2"/>
  <c r="R243" i="2" s="1"/>
  <c r="P936" i="2"/>
  <c r="R936" i="2" s="1"/>
  <c r="P790" i="2"/>
  <c r="R790" i="2" s="1"/>
  <c r="P18" i="2"/>
  <c r="R18" i="2" s="1"/>
  <c r="P698" i="2"/>
  <c r="R698" i="2" s="1"/>
  <c r="P605" i="2"/>
  <c r="R605" i="2" s="1"/>
  <c r="P349" i="2"/>
  <c r="R349" i="2" s="1"/>
  <c r="P714" i="2"/>
  <c r="R714" i="2" s="1"/>
  <c r="P730" i="2"/>
  <c r="R730" i="2" s="1"/>
  <c r="P971" i="2"/>
  <c r="R971" i="2" s="1"/>
  <c r="P477" i="2"/>
  <c r="R477" i="2" s="1"/>
  <c r="R487" i="2" s="1"/>
  <c r="P865" i="2"/>
  <c r="R865" i="2" s="1"/>
  <c r="P284" i="2"/>
  <c r="R284" i="2" s="1"/>
  <c r="P672" i="2"/>
  <c r="R672" i="2" s="1"/>
  <c r="P447" i="2"/>
  <c r="R447" i="2" s="1"/>
  <c r="P64" i="2"/>
  <c r="R64" i="2" s="1"/>
  <c r="P163" i="2"/>
  <c r="R163" i="2" s="1"/>
  <c r="R171" i="2" s="1"/>
  <c r="P355" i="2"/>
  <c r="R355" i="2" s="1"/>
  <c r="P397" i="2"/>
  <c r="R397" i="2" s="1"/>
  <c r="P1079" i="2"/>
  <c r="R1079" i="2" s="1"/>
  <c r="P1196" i="2"/>
  <c r="R1196" i="2" s="1"/>
  <c r="P564" i="2"/>
  <c r="R564" i="2" s="1"/>
  <c r="P325" i="2"/>
  <c r="R325" i="2" s="1"/>
  <c r="P850" i="2"/>
  <c r="R850" i="2" s="1"/>
  <c r="P841" i="2"/>
  <c r="R841" i="2" s="1"/>
  <c r="P906" i="2"/>
  <c r="R906" i="2" s="1"/>
  <c r="P1098" i="2"/>
  <c r="R1098" i="2" s="1"/>
  <c r="R1105" i="2" s="1"/>
  <c r="P998" i="2"/>
  <c r="R998" i="2" s="1"/>
  <c r="P1126" i="2"/>
  <c r="R1126" i="2" s="1"/>
  <c r="P677" i="2"/>
  <c r="R677" i="2" s="1"/>
  <c r="P346" i="2"/>
  <c r="R346" i="2" s="1"/>
  <c r="R354" i="2" s="1"/>
  <c r="P491" i="2"/>
  <c r="R491" i="2" s="1"/>
  <c r="P764" i="2"/>
  <c r="R764" i="2" s="1"/>
  <c r="R769" i="2" s="1"/>
  <c r="P889" i="2"/>
  <c r="R889" i="2" s="1"/>
  <c r="P1387" i="2"/>
  <c r="R1387" i="2" s="1"/>
  <c r="P1083" i="2"/>
  <c r="R1083" i="2" s="1"/>
  <c r="P1119" i="2"/>
  <c r="R1119" i="2" s="1"/>
  <c r="P1450" i="2"/>
  <c r="R1450" i="2" s="1"/>
  <c r="R1455" i="2" s="1"/>
  <c r="P58" i="2"/>
  <c r="R58" i="2" s="1"/>
  <c r="P1129" i="2"/>
  <c r="R1129" i="2" s="1"/>
  <c r="Q778" i="2"/>
  <c r="P778" i="2"/>
  <c r="Q748" i="2"/>
  <c r="P748" i="2"/>
  <c r="Q1331" i="2"/>
  <c r="P1331" i="2"/>
  <c r="Q67" i="2"/>
  <c r="P67" i="2"/>
  <c r="Q90" i="2"/>
  <c r="P90" i="2"/>
  <c r="Q81" i="2"/>
  <c r="P81" i="2"/>
  <c r="P1299" i="2"/>
  <c r="Q1299" i="2"/>
  <c r="P989" i="2"/>
  <c r="Q989" i="2"/>
  <c r="Q830" i="2"/>
  <c r="P830" i="2"/>
  <c r="Q1282" i="2"/>
  <c r="P1282" i="2"/>
  <c r="P585" i="2"/>
  <c r="Q585" i="2"/>
  <c r="Q401" i="2"/>
  <c r="P401" i="2"/>
  <c r="Q134" i="2"/>
  <c r="P134" i="2"/>
  <c r="P73" i="2"/>
  <c r="Q73" i="2"/>
  <c r="Q1148" i="2"/>
  <c r="P1148" i="2"/>
  <c r="Q1248" i="2"/>
  <c r="P1248" i="2"/>
  <c r="Q1260" i="2"/>
  <c r="P1260" i="2"/>
  <c r="Q528" i="2"/>
  <c r="P528" i="2"/>
  <c r="P1298" i="2"/>
  <c r="R1298" i="2" s="1"/>
  <c r="P1335" i="2"/>
  <c r="R1335" i="2" s="1"/>
  <c r="P1170" i="2"/>
  <c r="R1170" i="2" s="1"/>
  <c r="R1176" i="2" s="1"/>
  <c r="P780" i="2"/>
  <c r="R780" i="2" s="1"/>
  <c r="P377" i="2"/>
  <c r="R377" i="2" s="1"/>
  <c r="P1356" i="2"/>
  <c r="R1356" i="2" s="1"/>
  <c r="P992" i="2"/>
  <c r="R992" i="2" s="1"/>
  <c r="P28" i="2"/>
  <c r="R28" i="2" s="1"/>
  <c r="R33" i="2" s="1"/>
  <c r="P915" i="2"/>
  <c r="R915" i="2" s="1"/>
  <c r="P299" i="2"/>
  <c r="R299" i="2" s="1"/>
  <c r="P413" i="2"/>
  <c r="R413" i="2" s="1"/>
  <c r="R418" i="2" s="1"/>
  <c r="P1284" i="2"/>
  <c r="R1284" i="2" s="1"/>
  <c r="P309" i="2"/>
  <c r="R309" i="2" s="1"/>
  <c r="P680" i="2"/>
  <c r="R680" i="2" s="1"/>
  <c r="P155" i="2"/>
  <c r="R155" i="2" s="1"/>
  <c r="P852" i="2"/>
  <c r="R852" i="2" s="1"/>
  <c r="P1085" i="2"/>
  <c r="R1085" i="2" s="1"/>
  <c r="P1443" i="2"/>
  <c r="R1443" i="2" s="1"/>
  <c r="P1401" i="2"/>
  <c r="R1401" i="2" s="1"/>
  <c r="P1021" i="2"/>
  <c r="R1021" i="2" s="1"/>
  <c r="P843" i="2"/>
  <c r="R843" i="2" s="1"/>
  <c r="P419" i="2"/>
  <c r="R419" i="2" s="1"/>
  <c r="P1151" i="2"/>
  <c r="R1151" i="2" s="1"/>
  <c r="P363" i="2"/>
  <c r="R363" i="2" s="1"/>
  <c r="P1364" i="2"/>
  <c r="R1364" i="2" s="1"/>
  <c r="P516" i="2"/>
  <c r="R516" i="2" s="1"/>
  <c r="P54" i="2"/>
  <c r="R54" i="2" s="1"/>
  <c r="P172" i="2"/>
  <c r="R172" i="2" s="1"/>
  <c r="P1159" i="2"/>
  <c r="R1159" i="2" s="1"/>
  <c r="P1448" i="2"/>
  <c r="R1448" i="2" s="1"/>
  <c r="R1449" i="2" s="1"/>
  <c r="P691" i="2"/>
  <c r="R691" i="2" s="1"/>
  <c r="P632" i="2"/>
  <c r="R632" i="2" s="1"/>
  <c r="P373" i="2"/>
  <c r="R373" i="2" s="1"/>
  <c r="P1077" i="2"/>
  <c r="R1077" i="2" s="1"/>
  <c r="P395" i="2"/>
  <c r="R395" i="2" s="1"/>
  <c r="P306" i="2"/>
  <c r="R306" i="2" s="1"/>
  <c r="P235" i="2"/>
  <c r="R235" i="2" s="1"/>
  <c r="P666" i="2"/>
  <c r="R666" i="2" s="1"/>
  <c r="P1380" i="2"/>
  <c r="R1380" i="2" s="1"/>
  <c r="R1382" i="2" s="1"/>
  <c r="P1398" i="2"/>
  <c r="R1398" i="2" s="1"/>
  <c r="P770" i="2"/>
  <c r="R770" i="2" s="1"/>
  <c r="P1110" i="2"/>
  <c r="R1110" i="2" s="1"/>
  <c r="R1115" i="2" s="1"/>
  <c r="P1211" i="2"/>
  <c r="R1211" i="2" s="1"/>
  <c r="R1219" i="2" s="1"/>
  <c r="P457" i="2"/>
  <c r="R457" i="2" s="1"/>
  <c r="P1118" i="2"/>
  <c r="R1118" i="2" s="1"/>
  <c r="R1125" i="2" s="1"/>
  <c r="P261" i="2"/>
  <c r="R261" i="2" s="1"/>
  <c r="P694" i="2"/>
  <c r="R694" i="2" s="1"/>
  <c r="P1297" i="2"/>
  <c r="R1297" i="2" s="1"/>
  <c r="P864" i="2"/>
  <c r="R864" i="2" s="1"/>
  <c r="AB2" i="3"/>
  <c r="AB3" i="3"/>
  <c r="R2" i="5"/>
  <c r="R525" i="2" l="1"/>
  <c r="R618" i="2"/>
  <c r="R427" i="2"/>
  <c r="R873" i="2"/>
  <c r="R609" i="2"/>
  <c r="R464" i="2"/>
  <c r="R9" i="2"/>
  <c r="R1407" i="2"/>
  <c r="R1006" i="2"/>
  <c r="R856" i="2"/>
  <c r="R736" i="2"/>
  <c r="R240" i="2"/>
  <c r="R304" i="2"/>
  <c r="R910" i="2"/>
  <c r="R1168" i="2"/>
  <c r="R897" i="2"/>
  <c r="R713" i="2"/>
  <c r="R1372" i="2"/>
  <c r="R1135" i="2"/>
  <c r="R1034" i="2"/>
  <c r="R27" i="2"/>
  <c r="R157" i="2"/>
  <c r="R1260" i="2"/>
  <c r="R1148" i="2"/>
  <c r="R1156" i="2" s="1"/>
  <c r="R134" i="2"/>
  <c r="R830" i="2"/>
  <c r="R838" i="2" s="1"/>
  <c r="R90" i="2"/>
  <c r="R95" i="2" s="1"/>
  <c r="R1331" i="2"/>
  <c r="R1334" i="2" s="1"/>
  <c r="R778" i="2"/>
  <c r="R785" i="2" s="1"/>
  <c r="R1427" i="2"/>
  <c r="R1456" i="2"/>
  <c r="R1460" i="2" s="1"/>
  <c r="R1136" i="2"/>
  <c r="R540" i="2"/>
  <c r="R545" i="2" s="1"/>
  <c r="R565" i="2"/>
  <c r="R937" i="2"/>
  <c r="R940" i="2" s="1"/>
  <c r="R623" i="2"/>
  <c r="R941" i="2"/>
  <c r="R657" i="2"/>
  <c r="R967" i="2"/>
  <c r="R801" i="2"/>
  <c r="R1189" i="2"/>
  <c r="R1193" i="2" s="1"/>
  <c r="R858" i="2"/>
  <c r="R863" i="2" s="1"/>
  <c r="R720" i="2"/>
  <c r="R1436" i="2"/>
  <c r="R1440" i="2" s="1"/>
  <c r="R678" i="2"/>
  <c r="R686" i="2" s="1"/>
  <c r="R619" i="2"/>
  <c r="R772" i="2"/>
  <c r="R776" i="2" s="1"/>
  <c r="R200" i="2"/>
  <c r="R208" i="2" s="1"/>
  <c r="R552" i="2"/>
  <c r="R577" i="2"/>
  <c r="R1194" i="2"/>
  <c r="R667" i="2"/>
  <c r="R1076" i="2"/>
  <c r="R371" i="2"/>
  <c r="R573" i="2"/>
  <c r="R1238" i="2"/>
  <c r="R428" i="2"/>
  <c r="R434" i="2" s="1"/>
  <c r="R1418" i="2"/>
  <c r="R1423" i="2" s="1"/>
  <c r="R220" i="2"/>
  <c r="R226" i="2" s="1"/>
  <c r="R659" i="2"/>
  <c r="R589" i="2"/>
  <c r="R673" i="2"/>
  <c r="R1230" i="2"/>
  <c r="R1237" i="2" s="1"/>
  <c r="R73" i="2"/>
  <c r="R80" i="2" s="1"/>
  <c r="R989" i="2"/>
  <c r="R997" i="2" s="1"/>
  <c r="R754" i="2"/>
  <c r="R762" i="2" s="1"/>
  <c r="R700" i="2"/>
  <c r="R705" i="2" s="1"/>
  <c r="R112" i="2"/>
  <c r="R121" i="2" s="1"/>
  <c r="R526" i="2"/>
  <c r="R1065" i="2"/>
  <c r="R689" i="2"/>
  <c r="R1195" i="2"/>
  <c r="R562" i="2"/>
  <c r="R1383" i="2"/>
  <c r="R307" i="2"/>
  <c r="R499" i="2"/>
  <c r="R1078" i="2"/>
  <c r="R374" i="2"/>
  <c r="R1198" i="2"/>
  <c r="R669" i="2"/>
  <c r="R1062" i="2"/>
  <c r="R1063" i="2" s="1"/>
  <c r="R1068" i="2"/>
  <c r="R1055" i="2"/>
  <c r="R181" i="2"/>
  <c r="R187" i="2" s="1"/>
  <c r="R575" i="2"/>
  <c r="R1057" i="2"/>
  <c r="R257" i="2"/>
  <c r="R1388" i="2"/>
  <c r="R945" i="2"/>
  <c r="R718" i="2"/>
  <c r="R1084" i="2"/>
  <c r="R1018" i="2"/>
  <c r="R1026" i="2" s="1"/>
  <c r="R1307" i="2"/>
  <c r="R1312" i="2" s="1"/>
  <c r="R670" i="2"/>
  <c r="R647" i="2"/>
  <c r="R651" i="2" s="1"/>
  <c r="R53" i="2"/>
  <c r="R63" i="2" s="1"/>
  <c r="R639" i="2"/>
  <c r="R646" i="2" s="1"/>
  <c r="R174" i="2"/>
  <c r="R180" i="2" s="1"/>
  <c r="R1410" i="2"/>
  <c r="R1416" i="2" s="1"/>
  <c r="R789" i="2"/>
  <c r="R795" i="2" s="1"/>
  <c r="R270" i="2"/>
  <c r="R277" i="2" s="1"/>
  <c r="R48" i="2"/>
  <c r="R51" i="2" s="1"/>
  <c r="R1056" i="2"/>
  <c r="R133" i="2"/>
  <c r="R141" i="2" s="1"/>
  <c r="R839" i="2"/>
  <c r="R849" i="2" s="1"/>
  <c r="R370" i="2"/>
  <c r="R668" i="2"/>
  <c r="R965" i="2"/>
  <c r="R122" i="2"/>
  <c r="R124" i="2" s="1"/>
  <c r="R387" i="2"/>
  <c r="R629" i="2"/>
  <c r="R1293" i="2"/>
  <c r="R1294" i="2"/>
  <c r="R574" i="2"/>
  <c r="R1220" i="2"/>
  <c r="R1228" i="2" s="1"/>
  <c r="R874" i="2"/>
  <c r="R884" i="2" s="1"/>
  <c r="R1271" i="2"/>
  <c r="R1279" i="2" s="1"/>
  <c r="R530" i="2"/>
  <c r="R952" i="2"/>
  <c r="R969" i="2"/>
  <c r="R449" i="2"/>
  <c r="R912" i="2"/>
  <c r="R921" i="2" s="1"/>
  <c r="R1442" i="2"/>
  <c r="R1447" i="2" s="1"/>
  <c r="R1263" i="2"/>
  <c r="R445" i="2"/>
  <c r="R528" i="2"/>
  <c r="R1248" i="2"/>
  <c r="R1259" i="2" s="1"/>
  <c r="R401" i="2"/>
  <c r="R406" i="2" s="1"/>
  <c r="R1282" i="2"/>
  <c r="R1288" i="2" s="1"/>
  <c r="R81" i="2"/>
  <c r="R86" i="2" s="1"/>
  <c r="R67" i="2"/>
  <c r="R72" i="2" s="1"/>
  <c r="R748" i="2"/>
  <c r="R753" i="2" s="1"/>
  <c r="R1037" i="2"/>
  <c r="R1043" i="2" s="1"/>
  <c r="R583" i="2"/>
  <c r="R43" i="2"/>
  <c r="R47" i="2" s="1"/>
  <c r="R800" i="2"/>
  <c r="R807" i="2" s="1"/>
  <c r="R1204" i="2"/>
  <c r="R1209" i="2" s="1"/>
  <c r="R1392" i="2"/>
  <c r="R741" i="2"/>
  <c r="R747" i="2" s="1"/>
  <c r="R954" i="2"/>
  <c r="R983" i="2"/>
  <c r="R987" i="2" s="1"/>
  <c r="R282" i="2"/>
  <c r="R291" i="2" s="1"/>
  <c r="R549" i="2"/>
  <c r="R559" i="2" s="1"/>
  <c r="R500" i="2"/>
  <c r="R671" i="2"/>
  <c r="R362" i="2"/>
  <c r="R367" i="2" s="1"/>
  <c r="R592" i="2"/>
  <c r="R242" i="2"/>
  <c r="R249" i="2" s="1"/>
  <c r="R375" i="2"/>
  <c r="R1140" i="2"/>
  <c r="R465" i="2"/>
  <c r="R476" i="2" s="1"/>
  <c r="R488" i="2"/>
  <c r="R496" i="2" s="1"/>
  <c r="R1313" i="2"/>
  <c r="R1321" i="2" s="1"/>
  <c r="R333" i="2"/>
  <c r="R386" i="2"/>
  <c r="R393" i="2" s="1"/>
  <c r="R690" i="2"/>
  <c r="R1353" i="2"/>
  <c r="R1360" i="2" s="1"/>
  <c r="R188" i="2"/>
  <c r="R960" i="2"/>
  <c r="R964" i="2" s="1"/>
  <c r="R631" i="2"/>
  <c r="R1239" i="2"/>
  <c r="R398" i="2"/>
  <c r="R400" i="2" s="1"/>
  <c r="R326" i="2"/>
  <c r="R331" i="2" s="1"/>
  <c r="R1092" i="2"/>
  <c r="R1097" i="2" s="1"/>
  <c r="R1425" i="2"/>
  <c r="R1337" i="2"/>
  <c r="R1342" i="2" s="1"/>
  <c r="R380" i="2"/>
  <c r="R382" i="2" s="1"/>
  <c r="R311" i="2"/>
  <c r="R585" i="2"/>
  <c r="R1299" i="2"/>
  <c r="R1013" i="2"/>
  <c r="R1017" i="2" s="1"/>
  <c r="R693" i="2"/>
  <c r="R1374" i="2"/>
  <c r="R1379" i="2" s="1"/>
  <c r="R102" i="2"/>
  <c r="R109" i="2" s="1"/>
  <c r="R259" i="2"/>
  <c r="R192" i="2"/>
  <c r="R1011" i="2"/>
  <c r="R1012" i="2" s="1"/>
  <c r="R451" i="2"/>
  <c r="R317" i="2"/>
  <c r="R324" i="2" s="1"/>
  <c r="R332" i="2"/>
  <c r="R343" i="2" s="1"/>
  <c r="R1435" i="2" l="1"/>
  <c r="R570" i="2"/>
  <c r="R725" i="2"/>
  <c r="R1305" i="2"/>
  <c r="R676" i="2"/>
  <c r="R316" i="2"/>
  <c r="R378" i="2"/>
  <c r="R1075" i="2"/>
  <c r="R665" i="2"/>
  <c r="R959" i="2"/>
  <c r="R637" i="2"/>
  <c r="R267" i="2"/>
  <c r="R1470" i="2" s="1"/>
  <c r="R1061" i="2"/>
  <c r="R697" i="2"/>
  <c r="R582" i="2"/>
  <c r="R1200" i="2"/>
  <c r="R1269" i="2"/>
  <c r="R198" i="2"/>
  <c r="R588" i="2"/>
  <c r="R1397" i="2"/>
  <c r="R628" i="2"/>
  <c r="R456" i="2"/>
  <c r="R536" i="2"/>
  <c r="R596" i="2"/>
  <c r="R1089" i="2"/>
  <c r="R950" i="2"/>
  <c r="R976" i="2"/>
  <c r="R503" i="2"/>
  <c r="R1247" i="2"/>
  <c r="R1147" i="2"/>
</calcChain>
</file>

<file path=xl/sharedStrings.xml><?xml version="1.0" encoding="utf-8"?>
<sst xmlns="http://schemas.openxmlformats.org/spreadsheetml/2006/main" count="8602" uniqueCount="1945">
  <si>
    <t>年级</t>
  </si>
  <si>
    <t>课程代码</t>
  </si>
  <si>
    <t>课程名称</t>
  </si>
  <si>
    <t>课程性质</t>
  </si>
  <si>
    <t>职工号</t>
  </si>
  <si>
    <t>教师姓名</t>
  </si>
  <si>
    <t>学生数</t>
  </si>
  <si>
    <t>上课时间</t>
  </si>
  <si>
    <t>上课地点</t>
  </si>
  <si>
    <t>开课学院</t>
  </si>
  <si>
    <t>选课课号</t>
  </si>
  <si>
    <t>选课状态</t>
  </si>
  <si>
    <t>总学时</t>
  </si>
  <si>
    <t>实验学时</t>
  </si>
  <si>
    <t>上机学时</t>
  </si>
  <si>
    <t>12002570</t>
  </si>
  <si>
    <t>C语言程序设计(英)</t>
  </si>
  <si>
    <t>05956</t>
  </si>
  <si>
    <t>卢菁</t>
  </si>
  <si>
    <t>12003250</t>
  </si>
  <si>
    <t>DSP原理及应用A</t>
  </si>
  <si>
    <t>12003260</t>
  </si>
  <si>
    <t>EDA技术</t>
  </si>
  <si>
    <t>05442</t>
  </si>
  <si>
    <t>陈晓荣</t>
  </si>
  <si>
    <t>05418</t>
  </si>
  <si>
    <t>乐燕芬</t>
  </si>
  <si>
    <t>06607</t>
  </si>
  <si>
    <t>秦晓飞</t>
  </si>
  <si>
    <t>05265</t>
  </si>
  <si>
    <t>徐磊</t>
  </si>
  <si>
    <t>12001580</t>
  </si>
  <si>
    <t>FPGA原理与应用设计</t>
  </si>
  <si>
    <t>06770</t>
  </si>
  <si>
    <t>王宁</t>
  </si>
  <si>
    <t>12003640</t>
  </si>
  <si>
    <t>03928</t>
  </si>
  <si>
    <t>魏赟</t>
  </si>
  <si>
    <t>03672</t>
  </si>
  <si>
    <t>李锐</t>
  </si>
  <si>
    <t>12002910</t>
  </si>
  <si>
    <t>JAVA编程与开发</t>
  </si>
  <si>
    <t>06819</t>
  </si>
  <si>
    <t>张冰雪</t>
  </si>
  <si>
    <t>05307</t>
  </si>
  <si>
    <t>赵逢禹</t>
  </si>
  <si>
    <t>16810020</t>
  </si>
  <si>
    <t>Java与面向对象程序设计</t>
  </si>
  <si>
    <t>06402</t>
  </si>
  <si>
    <t>肖建力</t>
  </si>
  <si>
    <t>12002600</t>
  </si>
  <si>
    <t>03819</t>
  </si>
  <si>
    <t>夏春蕾</t>
  </si>
  <si>
    <t>12003280</t>
  </si>
  <si>
    <t>Matlab仿真技术</t>
  </si>
  <si>
    <t>06883</t>
  </si>
  <si>
    <t>胡兴</t>
  </si>
  <si>
    <t>03867</t>
  </si>
  <si>
    <t>应捷</t>
  </si>
  <si>
    <t>12003780</t>
  </si>
  <si>
    <t>PLC技术</t>
  </si>
  <si>
    <t>05827</t>
  </si>
  <si>
    <t>刘子龙</t>
  </si>
  <si>
    <t>12000050</t>
  </si>
  <si>
    <t>VC程序设计</t>
  </si>
  <si>
    <t>05703</t>
  </si>
  <si>
    <t>郭汉明</t>
  </si>
  <si>
    <t>06061</t>
  </si>
  <si>
    <t>李振庆</t>
  </si>
  <si>
    <t>05347</t>
  </si>
  <si>
    <t>孙玉国</t>
  </si>
  <si>
    <t>12003550</t>
  </si>
  <si>
    <t>Web应用开发</t>
  </si>
  <si>
    <t>05628</t>
  </si>
  <si>
    <t>苏凡军</t>
  </si>
  <si>
    <t>12850030</t>
  </si>
  <si>
    <t>安防技术</t>
  </si>
  <si>
    <t>05326</t>
  </si>
  <si>
    <t>孙红</t>
  </si>
  <si>
    <t>05451</t>
  </si>
  <si>
    <t>汪正祥</t>
  </si>
  <si>
    <t>12003390</t>
  </si>
  <si>
    <t>06052</t>
  </si>
  <si>
    <t>徐公杰</t>
  </si>
  <si>
    <t>12003840</t>
  </si>
  <si>
    <t>12002900</t>
  </si>
  <si>
    <t>操作系统A</t>
  </si>
  <si>
    <t>03400</t>
  </si>
  <si>
    <t>袁健</t>
  </si>
  <si>
    <t>12003330</t>
  </si>
  <si>
    <t>03812</t>
  </si>
  <si>
    <t>苏胜君</t>
  </si>
  <si>
    <t>12000080</t>
  </si>
  <si>
    <t>测控电路A</t>
  </si>
  <si>
    <t>06636</t>
  </si>
  <si>
    <t>丁丽</t>
  </si>
  <si>
    <t>05723</t>
  </si>
  <si>
    <t>瑚琦</t>
  </si>
  <si>
    <t>07268</t>
  </si>
  <si>
    <t>黄元申</t>
  </si>
  <si>
    <t>06657</t>
  </si>
  <si>
    <t>金涛</t>
  </si>
  <si>
    <t>01744</t>
  </si>
  <si>
    <t>穆平安</t>
  </si>
  <si>
    <t>05379</t>
  </si>
  <si>
    <t>杨海马</t>
  </si>
  <si>
    <t>01805</t>
  </si>
  <si>
    <t>沈昱明</t>
  </si>
  <si>
    <t>06589</t>
  </si>
  <si>
    <t>汪伟</t>
  </si>
  <si>
    <t>12850230</t>
  </si>
  <si>
    <t>策略管理</t>
  </si>
  <si>
    <t>04100</t>
  </si>
  <si>
    <t>12002000</t>
  </si>
  <si>
    <t>程序设计及实践(C)</t>
  </si>
  <si>
    <t>09580</t>
  </si>
  <si>
    <t>03671</t>
  </si>
  <si>
    <t>胡春燕</t>
  </si>
  <si>
    <t>05359</t>
  </si>
  <si>
    <t>04110</t>
  </si>
  <si>
    <t>06084</t>
  </si>
  <si>
    <t>江旻珊</t>
  </si>
  <si>
    <t>05509</t>
  </si>
  <si>
    <t>梁斌明</t>
  </si>
  <si>
    <t>05671</t>
  </si>
  <si>
    <t>06703</t>
  </si>
  <si>
    <t>谢静雅</t>
  </si>
  <si>
    <t>05609</t>
  </si>
  <si>
    <t>06974</t>
  </si>
  <si>
    <t>于佳鑫</t>
  </si>
  <si>
    <t>05370</t>
  </si>
  <si>
    <t>06891</t>
  </si>
  <si>
    <t>赵佳宇</t>
  </si>
  <si>
    <t>12002010</t>
  </si>
  <si>
    <t>03408</t>
  </si>
  <si>
    <t>05692</t>
  </si>
  <si>
    <t>12003060</t>
  </si>
  <si>
    <t>传感器检测技术</t>
  </si>
  <si>
    <t>06078</t>
  </si>
  <si>
    <t>焦新兵</t>
  </si>
  <si>
    <t>05984</t>
  </si>
  <si>
    <t>李烨</t>
  </si>
  <si>
    <t>06215</t>
  </si>
  <si>
    <t>王永雄</t>
  </si>
  <si>
    <t>05880</t>
  </si>
  <si>
    <t>肖儿良</t>
  </si>
  <si>
    <t>04331</t>
  </si>
  <si>
    <t>于莲芝</t>
  </si>
  <si>
    <t>12003660</t>
  </si>
  <si>
    <t>传感网与物联网</t>
  </si>
  <si>
    <t>06395</t>
  </si>
  <si>
    <t>杨桂松</t>
  </si>
  <si>
    <t>12850130</t>
  </si>
  <si>
    <t>大学生创新项目实训</t>
  </si>
  <si>
    <t>05621</t>
  </si>
  <si>
    <t>马立新</t>
  </si>
  <si>
    <t>05782</t>
  </si>
  <si>
    <t>隋国荣</t>
  </si>
  <si>
    <t>12850010</t>
  </si>
  <si>
    <t>单片机应用与电子竞赛实训</t>
  </si>
  <si>
    <t>05185</t>
  </si>
  <si>
    <t>佟国香</t>
  </si>
  <si>
    <t>12003920</t>
  </si>
  <si>
    <t>05235</t>
  </si>
  <si>
    <t>耿滔</t>
  </si>
  <si>
    <t>06890</t>
  </si>
  <si>
    <t>范彦平</t>
  </si>
  <si>
    <t>12003410</t>
  </si>
  <si>
    <t>电磁理论</t>
  </si>
  <si>
    <t>06993</t>
  </si>
  <si>
    <t>梁青青</t>
  </si>
  <si>
    <t>电动力学</t>
  </si>
  <si>
    <t>06152</t>
  </si>
  <si>
    <t>臧小飞</t>
  </si>
  <si>
    <t>03769</t>
  </si>
  <si>
    <t>张荣福</t>
  </si>
  <si>
    <t>12002090</t>
  </si>
  <si>
    <t>电工与电子学</t>
  </si>
  <si>
    <t>05569</t>
  </si>
  <si>
    <t>陈青</t>
  </si>
  <si>
    <t>06618</t>
  </si>
  <si>
    <t>李峰</t>
  </si>
  <si>
    <t>05963</t>
  </si>
  <si>
    <t>李孜</t>
  </si>
  <si>
    <t>12003740</t>
  </si>
  <si>
    <t>电机与拖动</t>
  </si>
  <si>
    <t>12002390</t>
  </si>
  <si>
    <t>电力电子技术</t>
  </si>
  <si>
    <t>05472</t>
  </si>
  <si>
    <t>金爱娟</t>
  </si>
  <si>
    <t>05968</t>
  </si>
  <si>
    <t>赵敏</t>
  </si>
  <si>
    <t>12002391</t>
  </si>
  <si>
    <t>12002050</t>
  </si>
  <si>
    <t>06728</t>
  </si>
  <si>
    <t>田颖</t>
  </si>
  <si>
    <t>06019</t>
  </si>
  <si>
    <t>陈克坚</t>
  </si>
  <si>
    <t>03932</t>
  </si>
  <si>
    <t>付东翔</t>
  </si>
  <si>
    <t>06814</t>
  </si>
  <si>
    <t>郭旭光</t>
  </si>
  <si>
    <t>07368</t>
  </si>
  <si>
    <t>李瑞祥</t>
  </si>
  <si>
    <t>05216</t>
  </si>
  <si>
    <t>唐春晖</t>
  </si>
  <si>
    <t>06159</t>
  </si>
  <si>
    <t>万新军</t>
  </si>
  <si>
    <t>05155</t>
  </si>
  <si>
    <t>欧广宇</t>
  </si>
  <si>
    <t>12002030</t>
  </si>
  <si>
    <t>多媒体技术与应用</t>
  </si>
  <si>
    <t>09581</t>
  </si>
  <si>
    <t>12002860</t>
  </si>
  <si>
    <t>06240</t>
  </si>
  <si>
    <t>戴博</t>
  </si>
  <si>
    <t>12810310</t>
  </si>
  <si>
    <t>12003070</t>
  </si>
  <si>
    <t>05543</t>
  </si>
  <si>
    <t>张轩雄</t>
  </si>
  <si>
    <t>05701</t>
  </si>
  <si>
    <t>常敏</t>
  </si>
  <si>
    <t>12850150</t>
  </si>
  <si>
    <t>光电技术创新应用</t>
  </si>
  <si>
    <t>12001570</t>
  </si>
  <si>
    <t>12003290</t>
  </si>
  <si>
    <t>机器人控制技术</t>
  </si>
  <si>
    <t>05587</t>
  </si>
  <si>
    <t>华云松</t>
  </si>
  <si>
    <t>12003431</t>
  </si>
  <si>
    <t>激光原理(双语)</t>
  </si>
  <si>
    <t>05922</t>
  </si>
  <si>
    <t>彭滟</t>
  </si>
  <si>
    <t>08760</t>
  </si>
  <si>
    <t>袁帅</t>
  </si>
  <si>
    <t>12810050</t>
  </si>
  <si>
    <t>计算机导论</t>
  </si>
  <si>
    <t>06968</t>
  </si>
  <si>
    <t>郑璐璐</t>
  </si>
  <si>
    <t>12003470</t>
  </si>
  <si>
    <t>03938</t>
  </si>
  <si>
    <t>巨志勇</t>
  </si>
  <si>
    <t>12004050</t>
  </si>
  <si>
    <t>计算机绘图</t>
  </si>
  <si>
    <t>12004070</t>
  </si>
  <si>
    <t>计算机基础(预)(上)</t>
  </si>
  <si>
    <t>12003830</t>
  </si>
  <si>
    <t>控制系统仿真</t>
  </si>
  <si>
    <t>05044</t>
  </si>
  <si>
    <t>许维东</t>
  </si>
  <si>
    <t>12002040</t>
  </si>
  <si>
    <t>离散数学</t>
  </si>
  <si>
    <t>02230</t>
  </si>
  <si>
    <t>胡德敏</t>
  </si>
  <si>
    <t>06273</t>
  </si>
  <si>
    <t>刘亚</t>
  </si>
  <si>
    <t>06204</t>
  </si>
  <si>
    <t>宋燕</t>
  </si>
  <si>
    <t>05132</t>
  </si>
  <si>
    <t>张艳</t>
  </si>
  <si>
    <t>12003630</t>
  </si>
  <si>
    <t>路由与交换</t>
  </si>
  <si>
    <t>06422</t>
  </si>
  <si>
    <t>韩韧</t>
  </si>
  <si>
    <t>12002620</t>
  </si>
  <si>
    <t>模拟电路(英)</t>
  </si>
  <si>
    <t>06201</t>
  </si>
  <si>
    <t>姚恒</t>
  </si>
  <si>
    <t>12002500</t>
  </si>
  <si>
    <t>模拟电子技术</t>
  </si>
  <si>
    <t>12850060</t>
  </si>
  <si>
    <t>企业高级IT应用技术</t>
  </si>
  <si>
    <t>12003190</t>
  </si>
  <si>
    <t>嵌入式系统A</t>
  </si>
  <si>
    <t>12003100</t>
  </si>
  <si>
    <t>热工与工程流体力学</t>
  </si>
  <si>
    <t>12003450</t>
  </si>
  <si>
    <t>05855</t>
  </si>
  <si>
    <t>杨晶东</t>
  </si>
  <si>
    <t>12002240</t>
  </si>
  <si>
    <t>软件工程</t>
  </si>
  <si>
    <t>05672</t>
  </si>
  <si>
    <t>赵海燕</t>
  </si>
  <si>
    <t>12850210</t>
  </si>
  <si>
    <t>生物光学概论</t>
  </si>
  <si>
    <t>06914</t>
  </si>
  <si>
    <t>马佩</t>
  </si>
  <si>
    <t>12810090</t>
  </si>
  <si>
    <t>数据分析与管理</t>
  </si>
  <si>
    <t>12003930</t>
  </si>
  <si>
    <t>数据结构与程序设计(英)</t>
  </si>
  <si>
    <t>06833</t>
  </si>
  <si>
    <t>杨康文</t>
  </si>
  <si>
    <t>12002230</t>
  </si>
  <si>
    <t>数据库原理</t>
  </si>
  <si>
    <t>03805</t>
  </si>
  <si>
    <t>邵清</t>
  </si>
  <si>
    <t>12002231</t>
  </si>
  <si>
    <t>数据库原理(双语)</t>
  </si>
  <si>
    <t>05168</t>
  </si>
  <si>
    <t>陈庆奎</t>
  </si>
  <si>
    <t>03861</t>
  </si>
  <si>
    <t>彭敦陆</t>
  </si>
  <si>
    <t>12003490</t>
  </si>
  <si>
    <t>05127</t>
  </si>
  <si>
    <t>傅迎华</t>
  </si>
  <si>
    <t>12002070</t>
  </si>
  <si>
    <t>数字电子技术</t>
  </si>
  <si>
    <t>12003310</t>
  </si>
  <si>
    <t>数字通信(1)</t>
  </si>
  <si>
    <t>05906</t>
  </si>
  <si>
    <t>郭心悦</t>
  </si>
  <si>
    <t>12003270</t>
  </si>
  <si>
    <t>数字图像处理A</t>
  </si>
  <si>
    <t>05664</t>
  </si>
  <si>
    <t>韩彦芳</t>
  </si>
  <si>
    <t>12000601</t>
  </si>
  <si>
    <t>数字信号处理(双语)</t>
  </si>
  <si>
    <t>05769</t>
  </si>
  <si>
    <t>侯俊</t>
  </si>
  <si>
    <t>06710</t>
  </si>
  <si>
    <t>尹钟</t>
  </si>
  <si>
    <t>12000600</t>
  </si>
  <si>
    <t>数字信号处理A</t>
  </si>
  <si>
    <t>06335</t>
  </si>
  <si>
    <t>苏湛</t>
  </si>
  <si>
    <t>05794</t>
  </si>
  <si>
    <t>陈麟</t>
  </si>
  <si>
    <t>12003220</t>
  </si>
  <si>
    <t>通信原理</t>
  </si>
  <si>
    <t>12810100</t>
  </si>
  <si>
    <t>图像处理与创意设计</t>
  </si>
  <si>
    <t>12003170</t>
  </si>
  <si>
    <t>图像处理与机器视觉</t>
  </si>
  <si>
    <t>06076</t>
  </si>
  <si>
    <t>陈胜</t>
  </si>
  <si>
    <t>12003690</t>
  </si>
  <si>
    <t>06417</t>
  </si>
  <si>
    <t>刘丛</t>
  </si>
  <si>
    <t>12003510</t>
  </si>
  <si>
    <t>网络与通信</t>
  </si>
  <si>
    <t>12002020</t>
  </si>
  <si>
    <t>网页制作</t>
  </si>
  <si>
    <t>12003360</t>
  </si>
  <si>
    <t>微波工程基础</t>
  </si>
  <si>
    <t>12003860</t>
  </si>
  <si>
    <t>微弱信号检测A</t>
  </si>
  <si>
    <t>12810110</t>
  </si>
  <si>
    <t>文字处理与办公应用</t>
  </si>
  <si>
    <t>12003680</t>
  </si>
  <si>
    <t>12003140</t>
  </si>
  <si>
    <t>现代控制理论</t>
  </si>
  <si>
    <t>03093</t>
  </si>
  <si>
    <t>12003141</t>
  </si>
  <si>
    <t>06002</t>
  </si>
  <si>
    <t>李琳</t>
  </si>
  <si>
    <t>12003580</t>
  </si>
  <si>
    <t>12003370</t>
  </si>
  <si>
    <t>信息安全</t>
  </si>
  <si>
    <t>05868</t>
  </si>
  <si>
    <t>秦川</t>
  </si>
  <si>
    <t>12003890</t>
  </si>
  <si>
    <t>06745</t>
  </si>
  <si>
    <t>程庆庆</t>
  </si>
  <si>
    <t>12003520</t>
  </si>
  <si>
    <t>12003130</t>
  </si>
  <si>
    <t>虚拟仪器技术A</t>
  </si>
  <si>
    <t>12000250</t>
  </si>
  <si>
    <t>应用光学</t>
  </si>
  <si>
    <t>05120</t>
  </si>
  <si>
    <t>彭润玲</t>
  </si>
  <si>
    <t>06620</t>
  </si>
  <si>
    <t>游冠军</t>
  </si>
  <si>
    <t>12003910</t>
  </si>
  <si>
    <t>应用光学(英)A</t>
  </si>
  <si>
    <t>05227</t>
  </si>
  <si>
    <t>郑继红</t>
  </si>
  <si>
    <t>12003240</t>
  </si>
  <si>
    <t>自动控制理论</t>
  </si>
  <si>
    <t>06893</t>
  </si>
  <si>
    <t>刘宏业</t>
  </si>
  <si>
    <t>学期</t>
    <phoneticPr fontId="2" type="noConversion"/>
  </si>
  <si>
    <t>学分(j4)</t>
    <phoneticPr fontId="2" type="noConversion"/>
  </si>
  <si>
    <t>教师学历</t>
  </si>
  <si>
    <t>教师学位</t>
  </si>
  <si>
    <t>选课人数(s)</t>
    <phoneticPr fontId="2" type="noConversion"/>
  </si>
  <si>
    <t>教学班组成</t>
  </si>
  <si>
    <t>理论学时(j1)</t>
    <phoneticPr fontId="2" type="noConversion"/>
  </si>
  <si>
    <t>批次</t>
    <phoneticPr fontId="2" type="noConversion"/>
  </si>
  <si>
    <t>j2</t>
    <phoneticPr fontId="2" type="noConversion"/>
  </si>
  <si>
    <t>j3</t>
    <phoneticPr fontId="2" type="noConversion"/>
  </si>
  <si>
    <t>理论工作量</t>
    <phoneticPr fontId="2" type="noConversion"/>
  </si>
  <si>
    <t>实验工作量（含课内、独立）or课程设计</t>
    <phoneticPr fontId="2" type="noConversion"/>
  </si>
  <si>
    <t>总工作量</t>
    <phoneticPr fontId="2" type="noConversion"/>
  </si>
  <si>
    <t>备注</t>
    <phoneticPr fontId="2" type="noConversion"/>
  </si>
  <si>
    <t>06334</t>
  </si>
  <si>
    <t>艾均</t>
  </si>
  <si>
    <t>网络分析与测试</t>
  </si>
  <si>
    <t>05089</t>
  </si>
  <si>
    <t>曹春萍</t>
  </si>
  <si>
    <t>12002920</t>
  </si>
  <si>
    <t>数据结构</t>
  </si>
  <si>
    <t>12000131</t>
  </si>
  <si>
    <t>传感器技术A</t>
  </si>
  <si>
    <t>12002940</t>
  </si>
  <si>
    <t>单片机原理</t>
  </si>
  <si>
    <t>12000160</t>
  </si>
  <si>
    <t>电磁场理论</t>
  </si>
  <si>
    <t>12000731</t>
  </si>
  <si>
    <t>信号与系统</t>
  </si>
  <si>
    <t>12001780</t>
  </si>
  <si>
    <t>计算机网络</t>
  </si>
  <si>
    <t>12000862</t>
  </si>
  <si>
    <t>自动控制原理</t>
  </si>
  <si>
    <t>02132</t>
  </si>
  <si>
    <t>陈玮</t>
  </si>
  <si>
    <t>12002930</t>
  </si>
  <si>
    <t>物理光学A</t>
  </si>
  <si>
    <t>12000020</t>
  </si>
  <si>
    <t>DSP原理及应用</t>
  </si>
  <si>
    <t>03170</t>
  </si>
  <si>
    <t>戴曙光</t>
  </si>
  <si>
    <t>05527</t>
  </si>
  <si>
    <t>丁学明</t>
  </si>
  <si>
    <t>06671</t>
  </si>
  <si>
    <t>冯吉军</t>
  </si>
  <si>
    <t>12001480</t>
  </si>
  <si>
    <t>12002950</t>
  </si>
  <si>
    <t>计算机组成</t>
  </si>
  <si>
    <t>06194</t>
  </si>
  <si>
    <t>洪瑞金</t>
  </si>
  <si>
    <t>05190</t>
  </si>
  <si>
    <t>贾宏志</t>
  </si>
  <si>
    <t>05212</t>
  </si>
  <si>
    <t>简献忠</t>
  </si>
  <si>
    <t>12002400</t>
  </si>
  <si>
    <t>电力拖动自动控制系统</t>
  </si>
  <si>
    <t>12001420</t>
  </si>
  <si>
    <t>计算机控制系统(双语)</t>
  </si>
  <si>
    <t>05200</t>
  </si>
  <si>
    <t>金晅宏</t>
  </si>
  <si>
    <t>12000620</t>
  </si>
  <si>
    <t>通信电子线路</t>
  </si>
  <si>
    <t>05178</t>
  </si>
  <si>
    <t>06639</t>
  </si>
  <si>
    <t>林剑</t>
  </si>
  <si>
    <t>12001950</t>
  </si>
  <si>
    <t>Computer Programming with C (C程序)</t>
  </si>
  <si>
    <t>12002510</t>
  </si>
  <si>
    <t>面向对象程序设计</t>
  </si>
  <si>
    <t>05916</t>
  </si>
  <si>
    <t>裴颂文</t>
  </si>
  <si>
    <t>05658</t>
  </si>
  <si>
    <t>尚丽辉</t>
  </si>
  <si>
    <t>03424</t>
  </si>
  <si>
    <t>施伟斌</t>
  </si>
  <si>
    <t>01746</t>
  </si>
  <si>
    <t>孙国强</t>
  </si>
  <si>
    <t>12850090</t>
  </si>
  <si>
    <t>网络工程技术与应用</t>
  </si>
  <si>
    <t>12850110</t>
  </si>
  <si>
    <t>12001890</t>
  </si>
  <si>
    <t>网络工程</t>
  </si>
  <si>
    <t>12001450</t>
  </si>
  <si>
    <t>智能信息处理</t>
  </si>
  <si>
    <t>05334</t>
  </si>
  <si>
    <t>王朝立</t>
  </si>
  <si>
    <t>王凯民</t>
  </si>
  <si>
    <t>12003990</t>
  </si>
  <si>
    <t>06876</t>
  </si>
  <si>
    <t>韦晓孝</t>
  </si>
  <si>
    <t>06624</t>
  </si>
  <si>
    <t>文静</t>
  </si>
  <si>
    <t>05529</t>
  </si>
  <si>
    <t>邬春学</t>
  </si>
  <si>
    <t>12810040</t>
  </si>
  <si>
    <t>12002640</t>
  </si>
  <si>
    <t>单片机原理(英)</t>
  </si>
  <si>
    <t>12002840</t>
  </si>
  <si>
    <t>电子技术基础</t>
  </si>
  <si>
    <t>12002630</t>
  </si>
  <si>
    <t>数字电路(英)</t>
  </si>
  <si>
    <t>12003980</t>
  </si>
  <si>
    <t>12000733</t>
  </si>
  <si>
    <t>信号与系统(双语)</t>
  </si>
  <si>
    <t>05892</t>
  </si>
  <si>
    <t>杨晖</t>
  </si>
  <si>
    <t>05656</t>
  </si>
  <si>
    <t>袁明辉</t>
  </si>
  <si>
    <t>12004010</t>
  </si>
  <si>
    <t>12002850</t>
  </si>
  <si>
    <t>半导体材料</t>
  </si>
  <si>
    <t>06400</t>
  </si>
  <si>
    <t>张玲</t>
  </si>
  <si>
    <t>12004000</t>
  </si>
  <si>
    <t>12002440</t>
  </si>
  <si>
    <t>运筹学与最优化</t>
  </si>
  <si>
    <t>06553</t>
  </si>
  <si>
    <t>张伟</t>
  </si>
  <si>
    <t>12002530</t>
  </si>
  <si>
    <t>05123</t>
  </si>
  <si>
    <t>周美娇</t>
  </si>
  <si>
    <t>03808</t>
  </si>
  <si>
    <t>左小五</t>
  </si>
  <si>
    <t>06856</t>
  </si>
  <si>
    <t>12003710</t>
  </si>
  <si>
    <t>06977</t>
  </si>
  <si>
    <t>12003600</t>
  </si>
  <si>
    <t>编译原理</t>
  </si>
  <si>
    <t>12001740</t>
  </si>
  <si>
    <t>程序设计及实践(JAVA)</t>
  </si>
  <si>
    <t>12003350</t>
  </si>
  <si>
    <t>多媒体通信A</t>
  </si>
  <si>
    <t>12003570</t>
  </si>
  <si>
    <t>分布式计算</t>
  </si>
  <si>
    <t>12000211</t>
  </si>
  <si>
    <t>高频电子技术A</t>
  </si>
  <si>
    <t>12003400</t>
  </si>
  <si>
    <t>光电子学(双语)A</t>
  </si>
  <si>
    <t>12003880</t>
  </si>
  <si>
    <t>12003850</t>
  </si>
  <si>
    <t>光谱技术</t>
  </si>
  <si>
    <t>12003340</t>
  </si>
  <si>
    <t>光通信技术A</t>
  </si>
  <si>
    <t>12003091</t>
  </si>
  <si>
    <t>12003090</t>
  </si>
  <si>
    <t>过程控制系统A</t>
  </si>
  <si>
    <t>12003460</t>
  </si>
  <si>
    <t>机器视觉(双语)</t>
  </si>
  <si>
    <t>12003430</t>
  </si>
  <si>
    <t>激光原理</t>
  </si>
  <si>
    <t>12002160</t>
  </si>
  <si>
    <t>集成电路设计</t>
  </si>
  <si>
    <t>12003870</t>
  </si>
  <si>
    <t>12003200</t>
  </si>
  <si>
    <t>计算机控制技术A</t>
  </si>
  <si>
    <t>12002260</t>
  </si>
  <si>
    <t>接口与通讯</t>
  </si>
  <si>
    <t>12003120</t>
  </si>
  <si>
    <t>可编程控制器A</t>
  </si>
  <si>
    <t>08754</t>
  </si>
  <si>
    <t>梁焰</t>
  </si>
  <si>
    <t>12003480</t>
  </si>
  <si>
    <t>模式识别A</t>
  </si>
  <si>
    <t>12003440</t>
  </si>
  <si>
    <t>纳米技术</t>
  </si>
  <si>
    <t>12003191</t>
  </si>
  <si>
    <t>嵌入式系统(双语)</t>
  </si>
  <si>
    <t>12003590</t>
  </si>
  <si>
    <t>软件测试</t>
  </si>
  <si>
    <t>12003730</t>
  </si>
  <si>
    <t>软件项目管理A</t>
  </si>
  <si>
    <t>12003540</t>
  </si>
  <si>
    <t>软件协同设计A</t>
  </si>
  <si>
    <t>12003311</t>
  </si>
  <si>
    <t>12003320</t>
  </si>
  <si>
    <t>12003650</t>
  </si>
  <si>
    <t>网络安全(双语)</t>
  </si>
  <si>
    <t>12003700</t>
  </si>
  <si>
    <t>12003670</t>
  </si>
  <si>
    <t>网络管理A</t>
  </si>
  <si>
    <t>12003080</t>
  </si>
  <si>
    <t>误差理论与可靠性工程</t>
  </si>
  <si>
    <t>12003900</t>
  </si>
  <si>
    <t>现代照明技术A</t>
  </si>
  <si>
    <t>12000760</t>
  </si>
  <si>
    <t>信息工程网络(双语)A</t>
  </si>
  <si>
    <t>06924</t>
  </si>
  <si>
    <t>高秀敏</t>
  </si>
  <si>
    <t>12003380</t>
  </si>
  <si>
    <t>移动通信A</t>
  </si>
  <si>
    <t>12003620</t>
  </si>
  <si>
    <t>移动应用开发</t>
  </si>
  <si>
    <t>12003160</t>
  </si>
  <si>
    <t>智能化仪表设计A</t>
  </si>
  <si>
    <t>12003530</t>
  </si>
  <si>
    <t>智能控制A</t>
  </si>
  <si>
    <t>12003500</t>
  </si>
  <si>
    <t>学期</t>
    <phoneticPr fontId="2" type="noConversion"/>
  </si>
  <si>
    <t>学分(j4)</t>
    <phoneticPr fontId="2" type="noConversion"/>
  </si>
  <si>
    <t>选课人数(s)</t>
    <phoneticPr fontId="2" type="noConversion"/>
  </si>
  <si>
    <t>理论学时(j1)</t>
    <phoneticPr fontId="2" type="noConversion"/>
  </si>
  <si>
    <t>批次</t>
    <phoneticPr fontId="2" type="noConversion"/>
  </si>
  <si>
    <t>j2</t>
    <phoneticPr fontId="2" type="noConversion"/>
  </si>
  <si>
    <t>j3</t>
    <phoneticPr fontId="2" type="noConversion"/>
  </si>
  <si>
    <t>理论工作量</t>
    <phoneticPr fontId="2" type="noConversion"/>
  </si>
  <si>
    <t>实验工作量（含课内、独立）or课程设计</t>
    <phoneticPr fontId="2" type="noConversion"/>
  </si>
  <si>
    <t>总工作量</t>
    <phoneticPr fontId="2" type="noConversion"/>
  </si>
  <si>
    <t>备注</t>
    <phoneticPr fontId="2" type="noConversion"/>
  </si>
  <si>
    <t>曹民</t>
  </si>
  <si>
    <t>林辉</t>
  </si>
  <si>
    <t>施展</t>
  </si>
  <si>
    <t>朱亦鸣</t>
  </si>
  <si>
    <t>指导毕业设计</t>
    <phoneticPr fontId="2" type="noConversion"/>
  </si>
  <si>
    <t>第二专业必修（毕设）</t>
    <phoneticPr fontId="2" type="noConversion"/>
  </si>
  <si>
    <t>03494</t>
  </si>
  <si>
    <t>05839</t>
  </si>
  <si>
    <t>12810170</t>
  </si>
  <si>
    <t>Dream Weaver网页设计</t>
  </si>
  <si>
    <t>12810180</t>
  </si>
  <si>
    <t>12004060</t>
  </si>
  <si>
    <t>Python程序设计</t>
  </si>
  <si>
    <t>12810190</t>
  </si>
  <si>
    <t>VB程序设计</t>
  </si>
  <si>
    <t>12002800</t>
  </si>
  <si>
    <t>12004080</t>
  </si>
  <si>
    <t>计算机基础(预)(下)</t>
  </si>
  <si>
    <t>12850220</t>
  </si>
  <si>
    <t>生物光子学基础</t>
  </si>
  <si>
    <t>12004100</t>
  </si>
  <si>
    <t>12810150</t>
  </si>
  <si>
    <t>18-19-2</t>
  </si>
  <si>
    <t>03775</t>
  </si>
  <si>
    <t>黄春梅</t>
  </si>
  <si>
    <t>黄小瑜</t>
  </si>
  <si>
    <t>柳强</t>
  </si>
  <si>
    <t>07547</t>
  </si>
  <si>
    <t>孙占全</t>
  </si>
  <si>
    <t>杨赞</t>
  </si>
  <si>
    <t>臧劲松</t>
  </si>
  <si>
    <t>张孙杰</t>
  </si>
  <si>
    <t>程国曙</t>
  </si>
  <si>
    <t>06979</t>
  </si>
  <si>
    <t>胡金兵</t>
  </si>
  <si>
    <t>黄义萍</t>
  </si>
  <si>
    <t>刘丽霞</t>
  </si>
  <si>
    <t>夏耘</t>
  </si>
  <si>
    <t>06972</t>
  </si>
  <si>
    <t>06839</t>
  </si>
  <si>
    <t>吴悰</t>
  </si>
  <si>
    <t>黄坤</t>
  </si>
  <si>
    <t>李敏</t>
  </si>
  <si>
    <t>06844</t>
  </si>
  <si>
    <t>李筠</t>
  </si>
  <si>
    <t>05973</t>
  </si>
  <si>
    <t>07554</t>
  </si>
  <si>
    <t>田恩刚</t>
  </si>
  <si>
    <t>12003420</t>
  </si>
  <si>
    <t>12850270</t>
  </si>
  <si>
    <t>电子创新实践</t>
  </si>
  <si>
    <t>12004460</t>
  </si>
  <si>
    <t>工程学导论(2组)</t>
  </si>
  <si>
    <t>19-20-1</t>
  </si>
  <si>
    <t>课程类别</t>
    <phoneticPr fontId="2" type="noConversion"/>
  </si>
  <si>
    <t>张学典</t>
  </si>
  <si>
    <t>07505</t>
  </si>
  <si>
    <t>陈辉</t>
  </si>
  <si>
    <t>06216</t>
  </si>
  <si>
    <t>王海凤</t>
  </si>
  <si>
    <t>20001470</t>
  </si>
  <si>
    <t>网页动画制作</t>
  </si>
  <si>
    <t>32830390</t>
  </si>
  <si>
    <t>大学生职业生涯规划</t>
  </si>
  <si>
    <t>20005480</t>
  </si>
  <si>
    <t>32830241</t>
  </si>
  <si>
    <t>大学生心理学</t>
  </si>
  <si>
    <t>05317</t>
  </si>
  <si>
    <t>吴玉婷</t>
  </si>
  <si>
    <t>05414</t>
  </si>
  <si>
    <t>周丽娜</t>
  </si>
  <si>
    <t>07528</t>
  </si>
  <si>
    <t>陈建</t>
  </si>
  <si>
    <t>理论教学</t>
  </si>
  <si>
    <t>黄影平</t>
  </si>
  <si>
    <t>王亚刚</t>
  </si>
  <si>
    <t>刘一</t>
  </si>
  <si>
    <t>陈世平</t>
  </si>
  <si>
    <t>王巍琳</t>
  </si>
  <si>
    <t>06380</t>
  </si>
  <si>
    <t>1</t>
  </si>
  <si>
    <t>1</t>
    <phoneticPr fontId="2" type="noConversion"/>
  </si>
  <si>
    <t xml:space="preserve">艾均 </t>
  </si>
  <si>
    <t xml:space="preserve">蔡斌 </t>
  </si>
  <si>
    <t xml:space="preserve">曹春萍 </t>
  </si>
  <si>
    <t xml:space="preserve">曹民 </t>
  </si>
  <si>
    <t xml:space="preserve">常敏 </t>
  </si>
  <si>
    <t xml:space="preserve">陈辉 </t>
  </si>
  <si>
    <t xml:space="preserve">陈克坚 </t>
  </si>
  <si>
    <t xml:space="preserve">陈麟 </t>
  </si>
  <si>
    <t xml:space="preserve">陈青 </t>
  </si>
  <si>
    <t xml:space="preserve">陈庆奎 </t>
  </si>
  <si>
    <t xml:space="preserve">陈胜 </t>
  </si>
  <si>
    <t xml:space="preserve">陈世平 </t>
  </si>
  <si>
    <t xml:space="preserve">陈玮 </t>
  </si>
  <si>
    <t xml:space="preserve">陈晓荣 </t>
  </si>
  <si>
    <t xml:space="preserve">程庆庆 </t>
  </si>
  <si>
    <t xml:space="preserve">戴博 </t>
  </si>
  <si>
    <t xml:space="preserve">戴曙光 </t>
  </si>
  <si>
    <t xml:space="preserve">丁德锐 </t>
  </si>
  <si>
    <t xml:space="preserve">丁丽 </t>
  </si>
  <si>
    <t xml:space="preserve">丁学明 </t>
  </si>
  <si>
    <t xml:space="preserve">范彦平 </t>
  </si>
  <si>
    <t xml:space="preserve">冯吉军 </t>
  </si>
  <si>
    <t xml:space="preserve">付东翔 </t>
  </si>
  <si>
    <t xml:space="preserve">傅迎华 </t>
  </si>
  <si>
    <t xml:space="preserve">高秀敏 </t>
  </si>
  <si>
    <t xml:space="preserve">耿滔 </t>
  </si>
  <si>
    <t xml:space="preserve">谷付星 </t>
  </si>
  <si>
    <t xml:space="preserve">郭汉明 </t>
  </si>
  <si>
    <t xml:space="preserve">郭心悦 </t>
  </si>
  <si>
    <t xml:space="preserve">郭旭光 </t>
  </si>
  <si>
    <t xml:space="preserve">韩韧 </t>
  </si>
  <si>
    <t xml:space="preserve">韩彦芳 </t>
  </si>
  <si>
    <t xml:space="preserve">郝强 </t>
  </si>
  <si>
    <t xml:space="preserve">洪瑞金 </t>
  </si>
  <si>
    <t xml:space="preserve">侯俊 </t>
  </si>
  <si>
    <t xml:space="preserve">胡春燕 </t>
  </si>
  <si>
    <t xml:space="preserve">胡德敏 </t>
  </si>
  <si>
    <t xml:space="preserve">胡金兵 </t>
  </si>
  <si>
    <t xml:space="preserve">胡兴 </t>
  </si>
  <si>
    <t xml:space="preserve">瑚琪 </t>
  </si>
  <si>
    <t xml:space="preserve">华云松 </t>
  </si>
  <si>
    <t xml:space="preserve">黄影平 </t>
  </si>
  <si>
    <t xml:space="preserve">黄元申 </t>
  </si>
  <si>
    <t xml:space="preserve">贾宏志 </t>
  </si>
  <si>
    <t xml:space="preserve">简献忠 </t>
  </si>
  <si>
    <t xml:space="preserve">江旻珊 </t>
  </si>
  <si>
    <t xml:space="preserve">蒋林华 </t>
  </si>
  <si>
    <t xml:space="preserve">焦新兵 </t>
  </si>
  <si>
    <t xml:space="preserve">金爱娟 </t>
  </si>
  <si>
    <t xml:space="preserve">金涛 </t>
  </si>
  <si>
    <t xml:space="preserve">金喧红 </t>
  </si>
  <si>
    <t xml:space="preserve">巨志勇 </t>
  </si>
  <si>
    <t xml:space="preserve">乐燕芬 </t>
  </si>
  <si>
    <t xml:space="preserve">李琳 </t>
  </si>
  <si>
    <t xml:space="preserve">李敏 </t>
  </si>
  <si>
    <t xml:space="preserve">李锐 </t>
  </si>
  <si>
    <t xml:space="preserve">李瑞祥 </t>
  </si>
  <si>
    <t xml:space="preserve">李烨 </t>
  </si>
  <si>
    <t xml:space="preserve">李毅 </t>
  </si>
  <si>
    <t xml:space="preserve">李振庆 </t>
  </si>
  <si>
    <t xml:space="preserve">梁斌明 </t>
  </si>
  <si>
    <t xml:space="preserve">梁青青 </t>
  </si>
  <si>
    <t xml:space="preserve">梁焰 </t>
  </si>
  <si>
    <t xml:space="preserve">林辉 </t>
  </si>
  <si>
    <t xml:space="preserve">林剑 </t>
  </si>
  <si>
    <t xml:space="preserve">刘丛 </t>
  </si>
  <si>
    <t xml:space="preserve">刘宏业 </t>
  </si>
  <si>
    <t xml:space="preserve">刘亚 </t>
  </si>
  <si>
    <t xml:space="preserve">刘一 </t>
  </si>
  <si>
    <t xml:space="preserve">刘子龙 </t>
  </si>
  <si>
    <t xml:space="preserve">卢菁 </t>
  </si>
  <si>
    <t xml:space="preserve">马佩 </t>
  </si>
  <si>
    <t xml:space="preserve">穆平安 </t>
  </si>
  <si>
    <t xml:space="preserve">欧广宇 </t>
  </si>
  <si>
    <t xml:space="preserve">裴颂文 </t>
  </si>
  <si>
    <t xml:space="preserve">彭敦陆 </t>
  </si>
  <si>
    <t xml:space="preserve">彭润玲 </t>
  </si>
  <si>
    <t xml:space="preserve">彭滟 </t>
  </si>
  <si>
    <t xml:space="preserve">秦川 </t>
  </si>
  <si>
    <t xml:space="preserve">尚丽辉 </t>
  </si>
  <si>
    <t xml:space="preserve">邵清 </t>
  </si>
  <si>
    <t xml:space="preserve">邵咏妮 </t>
  </si>
  <si>
    <t xml:space="preserve">沈昱明 </t>
  </si>
  <si>
    <t xml:space="preserve">盛斌 </t>
  </si>
  <si>
    <t xml:space="preserve">施伟斌 </t>
  </si>
  <si>
    <t xml:space="preserve">施展 </t>
  </si>
  <si>
    <t xml:space="preserve">宋燕 </t>
  </si>
  <si>
    <t xml:space="preserve">苏凡军 </t>
  </si>
  <si>
    <t xml:space="preserve">苏胜君 </t>
  </si>
  <si>
    <t xml:space="preserve">苏湛 </t>
  </si>
  <si>
    <t xml:space="preserve">隋国荣 </t>
  </si>
  <si>
    <t xml:space="preserve">孙国强 </t>
  </si>
  <si>
    <t xml:space="preserve">孙红 </t>
  </si>
  <si>
    <t xml:space="preserve">孙玉国 </t>
  </si>
  <si>
    <t xml:space="preserve">唐春晖 </t>
  </si>
  <si>
    <t xml:space="preserve">陶春先 </t>
  </si>
  <si>
    <t xml:space="preserve">田恩刚 </t>
  </si>
  <si>
    <t xml:space="preserve">佟国香 </t>
  </si>
  <si>
    <t xml:space="preserve">万新军 </t>
  </si>
  <si>
    <t xml:space="preserve">汪伟 </t>
  </si>
  <si>
    <t xml:space="preserve">汪正祥 </t>
  </si>
  <si>
    <t xml:space="preserve">王朝立 </t>
  </si>
  <si>
    <t xml:space="preserve">王凯民 </t>
  </si>
  <si>
    <t xml:space="preserve">王宁 </t>
  </si>
  <si>
    <t xml:space="preserve">王琦 </t>
  </si>
  <si>
    <t xml:space="preserve">王亚刚 </t>
  </si>
  <si>
    <t xml:space="preserve">王永雄 </t>
  </si>
  <si>
    <t xml:space="preserve">韦晓孝  </t>
  </si>
  <si>
    <t xml:space="preserve">魏赟 </t>
  </si>
  <si>
    <t xml:space="preserve">文静 </t>
  </si>
  <si>
    <t xml:space="preserve">邬春学 </t>
  </si>
  <si>
    <t xml:space="preserve">夏春蕾 </t>
  </si>
  <si>
    <t xml:space="preserve">肖儿良 </t>
  </si>
  <si>
    <t xml:space="preserve">肖建力 </t>
  </si>
  <si>
    <t xml:space="preserve">肖江南 </t>
  </si>
  <si>
    <t xml:space="preserve">谢静雅 </t>
  </si>
  <si>
    <t xml:space="preserve">徐公杰 </t>
  </si>
  <si>
    <t xml:space="preserve">徐磊 </t>
  </si>
  <si>
    <t xml:space="preserve">许维东 </t>
  </si>
  <si>
    <t xml:space="preserve">杨桂松 </t>
  </si>
  <si>
    <t xml:space="preserve">杨海马 </t>
  </si>
  <si>
    <t xml:space="preserve">杨晖 </t>
  </si>
  <si>
    <t xml:space="preserve">杨晶东 </t>
  </si>
  <si>
    <t xml:space="preserve">杨康文 </t>
  </si>
  <si>
    <t xml:space="preserve">姚恒 </t>
  </si>
  <si>
    <t xml:space="preserve">尹钟 </t>
  </si>
  <si>
    <t xml:space="preserve">应捷 </t>
  </si>
  <si>
    <t xml:space="preserve">游冠军 </t>
  </si>
  <si>
    <t xml:space="preserve">于佳鑫 </t>
  </si>
  <si>
    <t xml:space="preserve">于莲芝 </t>
  </si>
  <si>
    <t xml:space="preserve">袁健 </t>
  </si>
  <si>
    <t xml:space="preserve">袁明辉 </t>
  </si>
  <si>
    <t xml:space="preserve">袁帅 </t>
  </si>
  <si>
    <t xml:space="preserve">臧劲松 </t>
  </si>
  <si>
    <t xml:space="preserve">臧小飞 </t>
  </si>
  <si>
    <t xml:space="preserve">张冰雪 </t>
  </si>
  <si>
    <t xml:space="preserve">张大伟 </t>
  </si>
  <si>
    <t xml:space="preserve">张凤登 </t>
  </si>
  <si>
    <t xml:space="preserve">张玲 </t>
  </si>
  <si>
    <t xml:space="preserve">张荣福 </t>
  </si>
  <si>
    <t xml:space="preserve">张伟 </t>
  </si>
  <si>
    <t xml:space="preserve">张轩雄 </t>
  </si>
  <si>
    <t xml:space="preserve">张艳 </t>
  </si>
  <si>
    <t xml:space="preserve">赵逢禹 </t>
  </si>
  <si>
    <t xml:space="preserve">赵海燕 </t>
  </si>
  <si>
    <t xml:space="preserve">赵佳宇 </t>
  </si>
  <si>
    <t xml:space="preserve">赵敏 </t>
  </si>
  <si>
    <t xml:space="preserve">郑继红 </t>
  </si>
  <si>
    <t xml:space="preserve">郑璐璐 </t>
  </si>
  <si>
    <t xml:space="preserve">周美娇 </t>
  </si>
  <si>
    <t xml:space="preserve">左小五 </t>
  </si>
  <si>
    <t>指导大学生创新项目</t>
    <phoneticPr fontId="2" type="noConversion"/>
  </si>
  <si>
    <t>张大伟</t>
  </si>
  <si>
    <t>蔡斌</t>
  </si>
  <si>
    <t>谷付星</t>
  </si>
  <si>
    <t>高丽萍</t>
  </si>
  <si>
    <t>陈晨</t>
  </si>
  <si>
    <t>付东翔</t>
    <phoneticPr fontId="2" type="noConversion"/>
  </si>
  <si>
    <t>基于机器学习的物体自动识别系统</t>
    <phoneticPr fontId="16" type="noConversion"/>
  </si>
  <si>
    <t>基于opencv模块的多旋翼四轴飞行器设计</t>
    <phoneticPr fontId="16" type="noConversion"/>
  </si>
  <si>
    <t>基于多拥塞源的一类拥塞问题的分散控制</t>
    <phoneticPr fontId="16" type="noConversion"/>
  </si>
  <si>
    <t>基于Robocup移动机器人的仿真设计研究</t>
    <phoneticPr fontId="16" type="noConversion"/>
  </si>
  <si>
    <t>基于语音控制的智能探路机器人设计</t>
    <phoneticPr fontId="16" type="noConversion"/>
  </si>
  <si>
    <t xml:space="preserve">大学生自主学云端习APP    </t>
    <phoneticPr fontId="16" type="noConversion"/>
  </si>
  <si>
    <t>基于K-means算法的可见光通信</t>
    <phoneticPr fontId="16" type="noConversion"/>
  </si>
  <si>
    <t>利用脑电信号分析人的情绪和压力水平</t>
    <phoneticPr fontId="16" type="noConversion"/>
  </si>
  <si>
    <t>基于群体智能算法和超像素的图像分类算法研究</t>
    <phoneticPr fontId="16" type="noConversion"/>
  </si>
  <si>
    <t>人脸关键点检测技术研究</t>
    <phoneticPr fontId="16" type="noConversion"/>
  </si>
  <si>
    <t>Super Music-Speed Game Box</t>
    <phoneticPr fontId="16" type="noConversion"/>
  </si>
  <si>
    <t>研究生导师信息智能搜索与展示系统</t>
    <phoneticPr fontId="16" type="noConversion"/>
  </si>
  <si>
    <t>隧道激光测距数据分析系统</t>
    <phoneticPr fontId="16" type="noConversion"/>
  </si>
  <si>
    <t>基于ResNet网络的失真图像恢复系统</t>
    <phoneticPr fontId="16" type="noConversion"/>
  </si>
  <si>
    <t xml:space="preserve">一种具有保温—隔热功能的新型复合涂料的开发 </t>
    <phoneticPr fontId="16" type="noConversion"/>
  </si>
  <si>
    <t>基于相似性计算的个性化推荐系统算法研究</t>
    <phoneticPr fontId="16" type="noConversion"/>
  </si>
  <si>
    <t>内嵌多模块减透减反玻璃的设计</t>
    <phoneticPr fontId="16" type="noConversion"/>
  </si>
  <si>
    <t xml:space="preserve"> 智能推荐系统中基于评分检测的预测与推荐</t>
    <phoneticPr fontId="16" type="noConversion"/>
  </si>
  <si>
    <t>基于协同过滤和垂直搜索的拼单外卖小程序</t>
    <phoneticPr fontId="16" type="noConversion"/>
  </si>
  <si>
    <t>基于位置指纹的室内定位技术研究</t>
    <phoneticPr fontId="16" type="noConversion"/>
  </si>
  <si>
    <t>校园信息交互平台</t>
    <phoneticPr fontId="16" type="noConversion"/>
  </si>
  <si>
    <t>语音识别垃圾分类箱</t>
    <phoneticPr fontId="16" type="noConversion"/>
  </si>
  <si>
    <t>基于太赫兹合成孔径成像的傅里叶变换高效实现算法研究</t>
    <phoneticPr fontId="16" type="noConversion"/>
  </si>
  <si>
    <t>“智能+”过程化教学平台设计与实现</t>
    <phoneticPr fontId="16" type="noConversion"/>
  </si>
  <si>
    <t>智能物流仓库管理系统</t>
    <phoneticPr fontId="16" type="noConversion"/>
  </si>
  <si>
    <t>掌中校园随心购</t>
    <phoneticPr fontId="16" type="noConversion"/>
  </si>
  <si>
    <t xml:space="preserve">面向海量分散异构工业数据的分布式并行化特征提取和过程监控方法研究
</t>
    <phoneticPr fontId="16" type="noConversion"/>
  </si>
  <si>
    <t>水中有机污染物在线紫外差分吸收测定仪</t>
    <phoneticPr fontId="16" type="noConversion"/>
  </si>
  <si>
    <t>高时空分辨近场显微测量技术</t>
  </si>
  <si>
    <t>基于变形微腔单模激光的传感研究</t>
  </si>
  <si>
    <t>在线课堂——云课在线</t>
  </si>
  <si>
    <t>一种活体指纹检测装</t>
    <phoneticPr fontId="16" type="noConversion"/>
  </si>
  <si>
    <t>用于工业现场远程控制的通讯系统设计</t>
  </si>
  <si>
    <t>基于脉搏监测的安全定位系统设计</t>
    <phoneticPr fontId="16" type="noConversion"/>
  </si>
  <si>
    <t>基于特征提取的亚裔人脸识别系统设计</t>
    <phoneticPr fontId="16" type="noConversion"/>
  </si>
  <si>
    <t>基于人体红外感应技术的校园人口流量实时监测平台</t>
    <phoneticPr fontId="16" type="noConversion"/>
  </si>
  <si>
    <t>可移动室内监视及环境调节器设计</t>
    <phoneticPr fontId="16" type="noConversion"/>
  </si>
  <si>
    <t>便携式睡眠监测系统设计</t>
    <phoneticPr fontId="16" type="noConversion"/>
  </si>
  <si>
    <t>基于计算机视觉的人群异常事故检测系统</t>
    <phoneticPr fontId="16" type="noConversion"/>
  </si>
  <si>
    <t>校园智慧通</t>
    <phoneticPr fontId="16" type="noConversion"/>
  </si>
  <si>
    <t>基于光学信息熵的眼镜片成像评价方法研究</t>
    <phoneticPr fontId="16" type="noConversion"/>
  </si>
  <si>
    <t xml:space="preserve">基于深度学习的中医脉诊自主分类
</t>
  </si>
  <si>
    <t>动态人体动作模式识别的应用</t>
    <phoneticPr fontId="16" type="noConversion"/>
  </si>
  <si>
    <t>利用太赫兹技术检测物质中金属颗粒的含量</t>
    <phoneticPr fontId="16" type="noConversion"/>
  </si>
  <si>
    <t>波导阵列中的光场调控研究</t>
  </si>
  <si>
    <t>接触分离式纳米摩擦发电机结构设计及实验研究</t>
    <phoneticPr fontId="16" type="noConversion"/>
  </si>
  <si>
    <t>芯片引线键合质量检测系统开发</t>
    <phoneticPr fontId="16" type="noConversion"/>
  </si>
  <si>
    <t>基于Web的创新创业项目支持平台</t>
    <phoneticPr fontId="16" type="noConversion"/>
  </si>
  <si>
    <t>声表面波谐振器有效回波信号检测</t>
    <phoneticPr fontId="16" type="noConversion"/>
  </si>
  <si>
    <t>光学法原位水质多参数传感器开发</t>
    <phoneticPr fontId="16" type="noConversion"/>
  </si>
  <si>
    <t>leisure time APP研发</t>
    <phoneticPr fontId="16" type="noConversion"/>
  </si>
  <si>
    <t>基于OpenCV的条码检测设计与实现</t>
    <phoneticPr fontId="16" type="noConversion"/>
  </si>
  <si>
    <t>多层复杂结构间声表面波传感器原位在线自校准技术研究</t>
    <phoneticPr fontId="16" type="noConversion"/>
  </si>
  <si>
    <t>超表面太赫兹高分辨成像研究</t>
    <phoneticPr fontId="16" type="noConversion"/>
  </si>
  <si>
    <t>基于二维材料高灵敏度传感器</t>
    <phoneticPr fontId="16" type="noConversion"/>
  </si>
  <si>
    <t>基于STM32的双轮可控自平衡小车</t>
    <phoneticPr fontId="16" type="noConversion"/>
  </si>
  <si>
    <t>基于模式识别的智能收银管理系统</t>
    <phoneticPr fontId="16" type="noConversion"/>
  </si>
  <si>
    <t>基于果蔬识别的电子秤设计与实现</t>
    <phoneticPr fontId="16" type="noConversion"/>
  </si>
  <si>
    <t>深度网络分割视网膜眼底图像中的血管</t>
    <phoneticPr fontId="16" type="noConversion"/>
  </si>
  <si>
    <t>基于数字图像处理技术的复杂结构铸件缺陷检测方法</t>
    <phoneticPr fontId="16" type="noConversion"/>
  </si>
  <si>
    <t>蓝牙智能门锁</t>
    <phoneticPr fontId="16" type="noConversion"/>
  </si>
  <si>
    <t>芯片引线键合质量检测系统开发</t>
    <phoneticPr fontId="16" type="noConversion"/>
  </si>
  <si>
    <t>基于人脸识别的学校考试管理系统</t>
    <phoneticPr fontId="16" type="noConversion"/>
  </si>
  <si>
    <t>基于单光子探测器测距的三维成像技术</t>
    <phoneticPr fontId="16" type="noConversion"/>
  </si>
  <si>
    <r>
      <t>650 G</t>
    </r>
    <r>
      <rPr>
        <sz val="9"/>
        <rFont val="宋体"/>
        <family val="3"/>
        <charset val="134"/>
      </rPr>
      <t>主动式太赫兹成像系统数据采集模块设计</t>
    </r>
    <phoneticPr fontId="16" type="noConversion"/>
  </si>
  <si>
    <t>X-ray荧光（XRF）痕量物质定量分析研究</t>
    <phoneticPr fontId="16" type="noConversion"/>
  </si>
  <si>
    <t xml:space="preserve">远程无线同步图像采集系统  </t>
    <phoneticPr fontId="16" type="noConversion"/>
  </si>
  <si>
    <t>智能化课程教学辅助平台的构建</t>
    <phoneticPr fontId="16" type="noConversion"/>
  </si>
  <si>
    <t>一种非接触式信号传输装置</t>
    <phoneticPr fontId="16" type="noConversion"/>
  </si>
  <si>
    <t>基于移动通信的生产进度管理系统</t>
    <phoneticPr fontId="16" type="noConversion"/>
  </si>
  <si>
    <t xml:space="preserve">微纳增透结构研究及产业化应用 </t>
    <phoneticPr fontId="16" type="noConversion"/>
  </si>
  <si>
    <t>基于立体视觉的智能车辆障碍物检测方法研究</t>
    <phoneticPr fontId="16" type="noConversion"/>
  </si>
  <si>
    <t>基于无线网路的智能显示灯控制系统</t>
    <phoneticPr fontId="16" type="noConversion"/>
  </si>
  <si>
    <t>一种基于太赫兹光谱检测液体危禁品的便携装置</t>
    <phoneticPr fontId="16" type="noConversion"/>
  </si>
  <si>
    <t>基于深度学习的图像文本理解研究</t>
    <phoneticPr fontId="16" type="noConversion"/>
  </si>
  <si>
    <t>基于机器视觉的散落球类收集机器人</t>
    <phoneticPr fontId="16" type="noConversion"/>
  </si>
  <si>
    <t>基于人工智能算法的法律数据分析</t>
    <phoneticPr fontId="16" type="noConversion"/>
  </si>
  <si>
    <t>医用内窥镜转接镜的设计</t>
  </si>
  <si>
    <t>惯性探测系统在泥石流灾害研究中的应用</t>
    <phoneticPr fontId="16" type="noConversion"/>
  </si>
  <si>
    <t xml:space="preserve">基于深度学习的自主导航机器人设计与开发
</t>
    <phoneticPr fontId="16" type="noConversion"/>
  </si>
  <si>
    <t>基于信誉积分的校园移动互助系统</t>
    <phoneticPr fontId="16" type="noConversion"/>
  </si>
  <si>
    <t xml:space="preserve">基于深度学习的肺癌CT图像
自动识别系统
</t>
    <phoneticPr fontId="16" type="noConversion"/>
  </si>
  <si>
    <t>基于深度学习的脑电信号情感识别研究</t>
    <phoneticPr fontId="16" type="noConversion"/>
  </si>
  <si>
    <t>英语游戏app</t>
    <phoneticPr fontId="16" type="noConversion"/>
  </si>
  <si>
    <t>基于微流控芯片内的荧光蛋白检测分析</t>
    <phoneticPr fontId="16" type="noConversion"/>
  </si>
  <si>
    <t>基于热电制冷原理的电能存储及制
冷系统</t>
    <phoneticPr fontId="16" type="noConversion"/>
  </si>
  <si>
    <t>基于PET图像的病变区域分割及肿瘤分类</t>
  </si>
  <si>
    <t>陈麟</t>
    <phoneticPr fontId="16" type="noConversion"/>
  </si>
  <si>
    <t>丁学明</t>
    <phoneticPr fontId="16" type="noConversion"/>
  </si>
  <si>
    <t>巨志勇</t>
    <phoneticPr fontId="16" type="noConversion"/>
  </si>
  <si>
    <t>傅迎华</t>
    <phoneticPr fontId="16" type="noConversion"/>
  </si>
  <si>
    <t>王永雄</t>
    <phoneticPr fontId="16" type="noConversion"/>
  </si>
  <si>
    <t>佟国香</t>
    <phoneticPr fontId="16" type="noConversion"/>
  </si>
  <si>
    <t>张荣福</t>
    <phoneticPr fontId="16" type="noConversion"/>
  </si>
  <si>
    <t>袁健</t>
    <phoneticPr fontId="16" type="noConversion"/>
  </si>
  <si>
    <t>梁焰</t>
    <phoneticPr fontId="16" type="noConversion"/>
  </si>
  <si>
    <t>袁明辉</t>
    <phoneticPr fontId="16" type="noConversion"/>
  </si>
  <si>
    <t>张轩雄</t>
    <phoneticPr fontId="16" type="noConversion"/>
  </si>
  <si>
    <t>沈昱明</t>
    <phoneticPr fontId="16" type="noConversion"/>
  </si>
  <si>
    <t>曹春萍</t>
    <phoneticPr fontId="16" type="noConversion"/>
  </si>
  <si>
    <t>隋国荣</t>
    <phoneticPr fontId="16" type="noConversion"/>
  </si>
  <si>
    <t>李烨</t>
    <phoneticPr fontId="16" type="noConversion"/>
  </si>
  <si>
    <t>冯吉军</t>
    <phoneticPr fontId="16" type="noConversion"/>
  </si>
  <si>
    <t>黄影平</t>
    <phoneticPr fontId="16" type="noConversion"/>
  </si>
  <si>
    <t>金涛</t>
    <phoneticPr fontId="16" type="noConversion"/>
  </si>
  <si>
    <t>彭滟</t>
    <phoneticPr fontId="16" type="noConversion"/>
  </si>
  <si>
    <t>应捷</t>
    <phoneticPr fontId="16" type="noConversion"/>
  </si>
  <si>
    <t>杨海马</t>
    <phoneticPr fontId="16" type="noConversion"/>
  </si>
  <si>
    <t>宋燕</t>
    <phoneticPr fontId="16" type="noConversion"/>
  </si>
  <si>
    <t>韦晓孝</t>
    <phoneticPr fontId="16" type="noConversion"/>
  </si>
  <si>
    <t>张孙杰</t>
    <phoneticPr fontId="16" type="noConversion"/>
  </si>
  <si>
    <t>杨晶东</t>
    <phoneticPr fontId="16" type="noConversion"/>
  </si>
  <si>
    <t>杨桂松</t>
    <phoneticPr fontId="16" type="noConversion"/>
  </si>
  <si>
    <t>孙占全</t>
    <phoneticPr fontId="16" type="noConversion"/>
  </si>
  <si>
    <t>胡春燕</t>
    <phoneticPr fontId="16" type="noConversion"/>
  </si>
  <si>
    <t>张冰雪</t>
    <phoneticPr fontId="16" type="noConversion"/>
  </si>
  <si>
    <t>王宁</t>
    <phoneticPr fontId="16" type="noConversion"/>
  </si>
  <si>
    <t>华云松</t>
    <phoneticPr fontId="16" type="noConversion"/>
  </si>
  <si>
    <t>金爱娟</t>
    <phoneticPr fontId="16" type="noConversion"/>
  </si>
  <si>
    <t>丁德锐</t>
    <phoneticPr fontId="16" type="noConversion"/>
  </si>
  <si>
    <t>理论教学</t>
    <phoneticPr fontId="2" type="noConversion"/>
  </si>
  <si>
    <t>理论教学</t>
    <phoneticPr fontId="2" type="noConversion"/>
  </si>
  <si>
    <t>虚拟仪器技术A</t>
    <phoneticPr fontId="16" type="noConversion"/>
  </si>
  <si>
    <t>物理光学A</t>
    <phoneticPr fontId="16" type="noConversion"/>
  </si>
  <si>
    <t>数字电子技术</t>
    <phoneticPr fontId="16" type="noConversion"/>
  </si>
  <si>
    <t>光电器件原理与应用</t>
    <phoneticPr fontId="16" type="noConversion"/>
  </si>
  <si>
    <t>基于物联网的生态鱼缸交互系统</t>
    <phoneticPr fontId="16" type="noConversion"/>
  </si>
  <si>
    <t>电工与电子学</t>
    <phoneticPr fontId="16" type="noConversion"/>
  </si>
  <si>
    <t>工程学导论(2组)</t>
    <phoneticPr fontId="16" type="noConversion"/>
  </si>
  <si>
    <t>计算机仿真</t>
    <phoneticPr fontId="16" type="noConversion"/>
  </si>
  <si>
    <t>EDA技术</t>
    <phoneticPr fontId="16" type="noConversion"/>
  </si>
  <si>
    <t>数字图像处理A</t>
    <phoneticPr fontId="16" type="noConversion"/>
  </si>
  <si>
    <t>基于Super-Oscillation的超分辨率显微技术的研究</t>
    <phoneticPr fontId="16" type="noConversion"/>
  </si>
  <si>
    <t>封装技术(英)</t>
    <phoneticPr fontId="16" type="noConversion"/>
  </si>
  <si>
    <t>DSP原理及应用A</t>
    <phoneticPr fontId="16" type="noConversion"/>
  </si>
  <si>
    <t>单片机原理</t>
    <phoneticPr fontId="16" type="noConversion"/>
  </si>
  <si>
    <t>模拟电子技术</t>
    <phoneticPr fontId="16" type="noConversion"/>
  </si>
  <si>
    <t>光电子学(双语)A</t>
    <phoneticPr fontId="16" type="noConversion"/>
  </si>
  <si>
    <t>嵌入式系统A</t>
    <phoneticPr fontId="16" type="noConversion"/>
  </si>
  <si>
    <t>数据挖掘A</t>
    <phoneticPr fontId="16" type="noConversion"/>
  </si>
  <si>
    <t>自然语言理解</t>
    <phoneticPr fontId="16" type="noConversion"/>
  </si>
  <si>
    <t>电磁场与电动力学(英)</t>
    <phoneticPr fontId="16" type="noConversion"/>
  </si>
  <si>
    <t>VC程序设计</t>
    <phoneticPr fontId="16" type="noConversion"/>
  </si>
  <si>
    <t>数字通信(2)</t>
    <phoneticPr fontId="16" type="noConversion"/>
  </si>
  <si>
    <t>信号与系统</t>
    <phoneticPr fontId="16" type="noConversion"/>
  </si>
  <si>
    <t>无线通信网络A</t>
    <phoneticPr fontId="16" type="noConversion"/>
  </si>
  <si>
    <t>通信网络基础(双语)</t>
    <phoneticPr fontId="16" type="noConversion"/>
  </si>
  <si>
    <t>薄膜技术</t>
    <phoneticPr fontId="16" type="noConversion"/>
  </si>
  <si>
    <t>通信原理</t>
    <phoneticPr fontId="16" type="noConversion"/>
  </si>
  <si>
    <t>信息论与编码</t>
    <phoneticPr fontId="16" type="noConversion"/>
  </si>
  <si>
    <t>网络与通信</t>
    <phoneticPr fontId="16" type="noConversion"/>
  </si>
  <si>
    <t>程序设计及实践(C)</t>
    <phoneticPr fontId="16" type="noConversion"/>
  </si>
  <si>
    <t>数据结构</t>
    <phoneticPr fontId="16" type="noConversion"/>
  </si>
  <si>
    <t>基于改进Hough变换的车道线检测方法研究</t>
    <phoneticPr fontId="16" type="noConversion"/>
  </si>
  <si>
    <t>计算机绘图</t>
    <phoneticPr fontId="16" type="noConversion"/>
  </si>
  <si>
    <t>传感器技术A</t>
    <phoneticPr fontId="16" type="noConversion"/>
  </si>
  <si>
    <t>基于机器视觉的机械手智能控制技术研究</t>
    <phoneticPr fontId="16" type="noConversion"/>
  </si>
  <si>
    <t>专业幻灯片制作与创意</t>
    <phoneticPr fontId="16" type="noConversion"/>
  </si>
  <si>
    <t>Python程序设计</t>
    <phoneticPr fontId="16" type="noConversion"/>
  </si>
  <si>
    <t>“JO Home”上理学生创业情报平台</t>
    <phoneticPr fontId="16" type="noConversion"/>
  </si>
  <si>
    <t>光谱技术</t>
    <phoneticPr fontId="16" type="noConversion"/>
  </si>
  <si>
    <t>用于单幅红外图像非均匀校正的深度学习算法设计与实现</t>
    <phoneticPr fontId="16" type="noConversion"/>
  </si>
  <si>
    <t>计算机仿真软件</t>
    <phoneticPr fontId="16" type="noConversion"/>
  </si>
  <si>
    <t>电路原理</t>
    <phoneticPr fontId="16" type="noConversion"/>
  </si>
  <si>
    <t>现代控制理论(双语)</t>
    <phoneticPr fontId="16" type="noConversion"/>
  </si>
  <si>
    <t>电力拖动自动控制系统</t>
    <phoneticPr fontId="16" type="noConversion"/>
  </si>
  <si>
    <t>《线性系统理论》实验系统的研发</t>
    <phoneticPr fontId="16" type="noConversion"/>
  </si>
  <si>
    <t>基于STM32的纸张漏洞检测系统</t>
    <phoneticPr fontId="16" type="noConversion"/>
  </si>
  <si>
    <t>基于STM32单片机设计的水果琴</t>
    <phoneticPr fontId="16" type="noConversion"/>
  </si>
  <si>
    <t>JAVA编程与开发</t>
    <phoneticPr fontId="16" type="noConversion"/>
  </si>
  <si>
    <t>数据库原理</t>
    <phoneticPr fontId="16" type="noConversion"/>
  </si>
  <si>
    <t>电力电子技术(双语)</t>
    <phoneticPr fontId="16" type="noConversion"/>
  </si>
  <si>
    <t>应用光学</t>
    <phoneticPr fontId="16" type="noConversion"/>
  </si>
  <si>
    <t>光电技术创新应用</t>
    <phoneticPr fontId="16" type="noConversion"/>
  </si>
  <si>
    <t>热力学(英)A</t>
    <phoneticPr fontId="16" type="noConversion"/>
  </si>
  <si>
    <t>网络程序设计A</t>
    <phoneticPr fontId="16" type="noConversion"/>
  </si>
  <si>
    <t>基于Lamb波的航空铝材裂纹缺陷检测实验研究</t>
    <phoneticPr fontId="16" type="noConversion"/>
  </si>
  <si>
    <t>基于树莓派的魔镜智慧家居平台</t>
    <phoneticPr fontId="16" type="noConversion"/>
  </si>
  <si>
    <t>电力电子技术</t>
    <phoneticPr fontId="16" type="noConversion"/>
  </si>
  <si>
    <t>多媒体技术与应用</t>
    <phoneticPr fontId="16" type="noConversion"/>
  </si>
  <si>
    <t>程序设计及实践(VB.NET)</t>
    <phoneticPr fontId="16" type="noConversion"/>
  </si>
  <si>
    <t>基于IPFS（星际文件系统）的分布式通信工具</t>
    <phoneticPr fontId="16" type="noConversion"/>
  </si>
  <si>
    <t>网络课程向微信小程序的移植</t>
    <phoneticPr fontId="16" type="noConversion"/>
  </si>
  <si>
    <t>数据结构B</t>
    <phoneticPr fontId="16" type="noConversion"/>
  </si>
  <si>
    <t>数字信号处理(双语)</t>
    <phoneticPr fontId="16" type="noConversion"/>
  </si>
  <si>
    <t>测控电路A</t>
    <phoneticPr fontId="16" type="noConversion"/>
  </si>
  <si>
    <t>智能化仪表设计A</t>
    <phoneticPr fontId="16" type="noConversion"/>
  </si>
  <si>
    <t>项目管理与过程改进</t>
    <phoneticPr fontId="16" type="noConversion"/>
  </si>
  <si>
    <t>计算机网络</t>
    <phoneticPr fontId="16" type="noConversion"/>
  </si>
  <si>
    <t>计算机组成</t>
    <phoneticPr fontId="16" type="noConversion"/>
  </si>
  <si>
    <t>自平衡小车的智能算法研究和实现</t>
    <phoneticPr fontId="16" type="noConversion"/>
  </si>
  <si>
    <t>基于移动开发技术的大学生双创项目交流互助平台</t>
    <phoneticPr fontId="16" type="noConversion"/>
  </si>
  <si>
    <t>基于Android系统的全景图像合成</t>
    <phoneticPr fontId="16" type="noConversion"/>
  </si>
  <si>
    <t>基于深度学习的有关乳腺疾病医学影像的计算机辅助检测技术</t>
    <phoneticPr fontId="16" type="noConversion"/>
  </si>
  <si>
    <t>自动控制原理</t>
    <phoneticPr fontId="16" type="noConversion"/>
  </si>
  <si>
    <t>基于物联网云平台的环境数据监测系统的设计与实现</t>
    <phoneticPr fontId="16" type="noConversion"/>
  </si>
  <si>
    <t>LINUX操作系统A</t>
    <phoneticPr fontId="16" type="noConversion"/>
  </si>
  <si>
    <t>操作系统基础</t>
    <phoneticPr fontId="16" type="noConversion"/>
  </si>
  <si>
    <t>光通信技术A</t>
    <phoneticPr fontId="16" type="noConversion"/>
  </si>
  <si>
    <t>双目立体视觉变焦测量系统</t>
    <phoneticPr fontId="16" type="noConversion"/>
  </si>
  <si>
    <t>虚拟桌面运维</t>
    <phoneticPr fontId="16" type="noConversion"/>
  </si>
  <si>
    <t>安防技术</t>
    <phoneticPr fontId="16" type="noConversion"/>
  </si>
  <si>
    <t>桥梁应力应变物联网监测实验研究</t>
    <phoneticPr fontId="16" type="noConversion"/>
  </si>
  <si>
    <t>去除光照对卫星遥感云图的影响</t>
    <phoneticPr fontId="16" type="noConversion"/>
  </si>
  <si>
    <t>光机设计与制图</t>
    <phoneticPr fontId="16" type="noConversion"/>
  </si>
  <si>
    <t>工程测试技术(双语)</t>
    <phoneticPr fontId="16" type="noConversion"/>
  </si>
  <si>
    <t>过程控制系统(双语)</t>
    <phoneticPr fontId="16" type="noConversion"/>
  </si>
  <si>
    <t>信息光学</t>
    <phoneticPr fontId="16" type="noConversion"/>
  </si>
  <si>
    <t>基于微流技术的涡旋光生成方法研究</t>
    <phoneticPr fontId="16" type="noConversion"/>
  </si>
  <si>
    <t>数据结构与程序设计(英)</t>
    <phoneticPr fontId="16" type="noConversion"/>
  </si>
  <si>
    <t>Internet协议分析(双语)A</t>
    <phoneticPr fontId="16" type="noConversion"/>
  </si>
  <si>
    <t>动画制作与创意</t>
    <phoneticPr fontId="16" type="noConversion"/>
  </si>
  <si>
    <t>图像处理与创意设计</t>
    <phoneticPr fontId="16" type="noConversion"/>
  </si>
  <si>
    <t>Matlab仿真技术</t>
    <phoneticPr fontId="16" type="noConversion"/>
  </si>
  <si>
    <t>MATLAB(英)</t>
    <phoneticPr fontId="16" type="noConversion"/>
  </si>
  <si>
    <t>数据科学通识导论</t>
    <phoneticPr fontId="16" type="noConversion"/>
  </si>
  <si>
    <t>高级办公自动化与宏应用</t>
    <phoneticPr fontId="16" type="noConversion"/>
  </si>
  <si>
    <t>Java与面向对象程序设计</t>
    <phoneticPr fontId="16" type="noConversion"/>
  </si>
  <si>
    <t>基于单目视觉的课堂考勤与课堂活跃度评价系统</t>
    <phoneticPr fontId="16" type="noConversion"/>
  </si>
  <si>
    <t>半导体物理与器件(双语)</t>
    <phoneticPr fontId="16" type="noConversion"/>
  </si>
  <si>
    <t>基于双目视觉的三维重建技术研究</t>
    <phoneticPr fontId="16" type="noConversion"/>
  </si>
  <si>
    <t>信号与系统(英)A</t>
    <phoneticPr fontId="16" type="noConversion"/>
  </si>
  <si>
    <t>电磁场理论</t>
    <phoneticPr fontId="16" type="noConversion"/>
  </si>
  <si>
    <t>人工智能A</t>
    <phoneticPr fontId="16" type="noConversion"/>
  </si>
  <si>
    <t>自主移动机器人技术</t>
    <phoneticPr fontId="16" type="noConversion"/>
  </si>
  <si>
    <t xml:space="preserve">利用公钥密码系统对加密图像进行直方图移位的可逆数据隐藏算法   </t>
    <phoneticPr fontId="16" type="noConversion"/>
  </si>
  <si>
    <t>信息工程网络(双语)A</t>
    <phoneticPr fontId="16" type="noConversion"/>
  </si>
  <si>
    <t>自动售货机控制系统的设计与研究</t>
    <phoneticPr fontId="16" type="noConversion"/>
  </si>
  <si>
    <t>物理光学(英)A</t>
    <phoneticPr fontId="16" type="noConversion"/>
  </si>
  <si>
    <t>数据科学通识导论</t>
    <phoneticPr fontId="16" type="noConversion"/>
  </si>
  <si>
    <t>程序设计及实践(C)</t>
    <phoneticPr fontId="16" type="noConversion"/>
  </si>
  <si>
    <t>基于TwinCAT3的零件疲劳测试系统的开发</t>
    <phoneticPr fontId="16" type="noConversion"/>
  </si>
  <si>
    <t>移动应用开发</t>
    <phoneticPr fontId="16" type="noConversion"/>
  </si>
  <si>
    <t>MPEMBA效应机理探究</t>
    <phoneticPr fontId="16" type="noConversion"/>
  </si>
  <si>
    <t>固体物理Ⅰ(英)A</t>
    <phoneticPr fontId="16" type="noConversion"/>
  </si>
  <si>
    <t>德语Ⅲ</t>
    <phoneticPr fontId="16" type="noConversion"/>
  </si>
  <si>
    <t>传感器技术A</t>
    <phoneticPr fontId="16" type="noConversion"/>
  </si>
  <si>
    <t>VC程序设计</t>
    <phoneticPr fontId="16" type="noConversion"/>
  </si>
  <si>
    <t>道路行人行为预警系统</t>
    <phoneticPr fontId="16" type="noConversion"/>
  </si>
  <si>
    <t>工程测试技术(双语)</t>
    <phoneticPr fontId="16" type="noConversion"/>
  </si>
  <si>
    <t>面向对象程序设计</t>
    <phoneticPr fontId="16" type="noConversion"/>
  </si>
  <si>
    <t>学生学业检测与通知系统</t>
    <phoneticPr fontId="16" type="noConversion"/>
  </si>
  <si>
    <t>软件工程</t>
    <phoneticPr fontId="16" type="noConversion"/>
  </si>
  <si>
    <t>电力电子技术</t>
    <phoneticPr fontId="16" type="noConversion"/>
  </si>
  <si>
    <t>电力拖动自动控制系统</t>
    <phoneticPr fontId="16" type="noConversion"/>
  </si>
  <si>
    <t>生物光学概论</t>
    <phoneticPr fontId="16" type="noConversion"/>
  </si>
  <si>
    <t>工业现场总线</t>
    <phoneticPr fontId="16" type="noConversion"/>
  </si>
  <si>
    <t>光电器件原理与应用</t>
    <phoneticPr fontId="16" type="noConversion"/>
  </si>
  <si>
    <t>杨晖</t>
    <phoneticPr fontId="16" type="noConversion"/>
  </si>
  <si>
    <t>基于蜂窝物联网（NB-IoT）技术的小区智能噪音监控系统</t>
    <phoneticPr fontId="16" type="noConversion"/>
  </si>
  <si>
    <t>12101290</t>
  </si>
  <si>
    <t>C语言课程设计(英)</t>
  </si>
  <si>
    <t>18-19-2</t>
    <phoneticPr fontId="2" type="noConversion"/>
  </si>
  <si>
    <t>指导课程设计</t>
    <phoneticPr fontId="2" type="noConversion"/>
  </si>
  <si>
    <t>12101630</t>
  </si>
  <si>
    <t>测控专业课程设计A</t>
  </si>
  <si>
    <t>12100710</t>
  </si>
  <si>
    <t>程序设计课程设计(C)</t>
  </si>
  <si>
    <t>18-19-2</t>
    <phoneticPr fontId="2" type="noConversion"/>
  </si>
  <si>
    <t>18-19-2</t>
    <phoneticPr fontId="2" type="noConversion"/>
  </si>
  <si>
    <t>指导课程设计</t>
    <phoneticPr fontId="2" type="noConversion"/>
  </si>
  <si>
    <t>12101340</t>
  </si>
  <si>
    <t>单片机课程设计(英)</t>
  </si>
  <si>
    <t>12100690</t>
  </si>
  <si>
    <t>单片机原理课程设计</t>
  </si>
  <si>
    <t>12101210</t>
  </si>
  <si>
    <t>电子实习</t>
  </si>
  <si>
    <t>05085</t>
  </si>
  <si>
    <t>熊晓君</t>
  </si>
  <si>
    <t>12101470</t>
  </si>
  <si>
    <t>电子实习A</t>
  </si>
  <si>
    <t>12101940</t>
  </si>
  <si>
    <t>电子专业课程设计</t>
  </si>
  <si>
    <t>12102660</t>
  </si>
  <si>
    <t>工程认识实习</t>
  </si>
  <si>
    <t>06232</t>
  </si>
  <si>
    <t>韩森</t>
  </si>
  <si>
    <t>12101360</t>
  </si>
  <si>
    <t>工业实习(英)</t>
  </si>
  <si>
    <t>12102560</t>
  </si>
  <si>
    <t>光电专业课程设计</t>
  </si>
  <si>
    <t>06142</t>
  </si>
  <si>
    <t>05516</t>
  </si>
  <si>
    <t>12102180</t>
  </si>
  <si>
    <t>计算机专业课程设计</t>
  </si>
  <si>
    <t>12101030</t>
  </si>
  <si>
    <t>数据结构课程设计</t>
  </si>
  <si>
    <t>12101850</t>
  </si>
  <si>
    <t>通信专业课程设计</t>
  </si>
  <si>
    <t>12102310</t>
  </si>
  <si>
    <t>网络专业课程设计</t>
  </si>
  <si>
    <t>12102570</t>
  </si>
  <si>
    <t>信息专业课程设计</t>
  </si>
  <si>
    <t>12102060</t>
  </si>
  <si>
    <t>智能专业课程设计</t>
  </si>
  <si>
    <t>24100110</t>
  </si>
  <si>
    <t>专业实习</t>
  </si>
  <si>
    <t>12102470</t>
  </si>
  <si>
    <t>自动化专业课程设计</t>
  </si>
  <si>
    <t>12101390</t>
  </si>
  <si>
    <t>自主学术活动A</t>
  </si>
  <si>
    <t>盛斌</t>
    <phoneticPr fontId="16" type="noConversion"/>
  </si>
  <si>
    <t>张大伟</t>
    <phoneticPr fontId="16" type="noConversion"/>
  </si>
  <si>
    <t>张艳</t>
    <phoneticPr fontId="16" type="noConversion"/>
  </si>
  <si>
    <t>曹春萍</t>
    <phoneticPr fontId="16" type="noConversion"/>
  </si>
  <si>
    <t>胡德敏</t>
    <phoneticPr fontId="16" type="noConversion"/>
  </si>
  <si>
    <t>袁健</t>
    <phoneticPr fontId="16" type="noConversion"/>
  </si>
  <si>
    <t>王凯民</t>
    <phoneticPr fontId="16" type="noConversion"/>
  </si>
  <si>
    <t>艾均</t>
    <phoneticPr fontId="16" type="noConversion"/>
  </si>
  <si>
    <t>金晅宏</t>
    <phoneticPr fontId="16" type="noConversion"/>
  </si>
  <si>
    <t>巨志勇</t>
    <phoneticPr fontId="16" type="noConversion"/>
  </si>
  <si>
    <t>刘子龙</t>
    <phoneticPr fontId="16" type="noConversion"/>
  </si>
  <si>
    <t>贾宏志</t>
    <phoneticPr fontId="16" type="noConversion"/>
  </si>
  <si>
    <t>左小五</t>
    <phoneticPr fontId="16" type="noConversion"/>
  </si>
  <si>
    <t>杨海马</t>
    <phoneticPr fontId="16" type="noConversion"/>
  </si>
  <si>
    <t>孙国强</t>
    <phoneticPr fontId="16" type="noConversion"/>
  </si>
  <si>
    <t>施伟斌</t>
    <phoneticPr fontId="16" type="noConversion"/>
  </si>
  <si>
    <t>华云松</t>
    <phoneticPr fontId="16" type="noConversion"/>
  </si>
  <si>
    <t>侯俊</t>
    <phoneticPr fontId="16" type="noConversion"/>
  </si>
  <si>
    <t>丁学明</t>
    <phoneticPr fontId="16" type="noConversion"/>
  </si>
  <si>
    <t>陈晓荣</t>
    <phoneticPr fontId="16" type="noConversion"/>
  </si>
  <si>
    <t>夏春蕾</t>
    <phoneticPr fontId="16" type="noConversion"/>
  </si>
  <si>
    <t>万新军</t>
    <phoneticPr fontId="16" type="noConversion"/>
  </si>
  <si>
    <t>肖建力</t>
    <phoneticPr fontId="16" type="noConversion"/>
  </si>
  <si>
    <t>黄坤</t>
    <phoneticPr fontId="16" type="noConversion"/>
  </si>
  <si>
    <t>黄小瑜</t>
    <phoneticPr fontId="16" type="noConversion"/>
  </si>
  <si>
    <t>黄义萍</t>
    <phoneticPr fontId="16" type="noConversion"/>
  </si>
  <si>
    <t>李敏</t>
    <phoneticPr fontId="16" type="noConversion"/>
  </si>
  <si>
    <t>林剑</t>
    <phoneticPr fontId="16" type="noConversion"/>
  </si>
  <si>
    <t>刘丽霞</t>
    <phoneticPr fontId="16" type="noConversion"/>
  </si>
  <si>
    <t>夏耘</t>
    <phoneticPr fontId="16" type="noConversion"/>
  </si>
  <si>
    <t>杨赞</t>
    <phoneticPr fontId="16" type="noConversion"/>
  </si>
  <si>
    <t>臧劲松</t>
    <phoneticPr fontId="16" type="noConversion"/>
  </si>
  <si>
    <t>06101</t>
  </si>
  <si>
    <t>06130</t>
  </si>
  <si>
    <t>06625</t>
  </si>
  <si>
    <t>05920</t>
  </si>
  <si>
    <t>06231</t>
  </si>
  <si>
    <t>06211</t>
  </si>
  <si>
    <t>06145</t>
  </si>
  <si>
    <t>06339</t>
  </si>
  <si>
    <t>06628</t>
  </si>
  <si>
    <t>06976</t>
  </si>
  <si>
    <t>06060</t>
  </si>
  <si>
    <t>06173</t>
  </si>
  <si>
    <t>05765</t>
  </si>
  <si>
    <t>06926</t>
  </si>
  <si>
    <t>陈玮</t>
    <phoneticPr fontId="16" type="noConversion"/>
  </si>
  <si>
    <t>付东翔</t>
    <phoneticPr fontId="16" type="noConversion"/>
  </si>
  <si>
    <t>胡春燕</t>
    <phoneticPr fontId="16" type="noConversion"/>
  </si>
  <si>
    <t>傅迎华</t>
    <phoneticPr fontId="16" type="noConversion"/>
  </si>
  <si>
    <t>曹春萍</t>
    <phoneticPr fontId="16" type="noConversion"/>
  </si>
  <si>
    <t>胡德敏</t>
    <phoneticPr fontId="16" type="noConversion"/>
  </si>
  <si>
    <t>陈世平</t>
    <phoneticPr fontId="16" type="noConversion"/>
  </si>
  <si>
    <t>黄影平</t>
    <phoneticPr fontId="16" type="noConversion"/>
  </si>
  <si>
    <t>胡兴</t>
    <phoneticPr fontId="16" type="noConversion"/>
  </si>
  <si>
    <t>范彦平</t>
    <phoneticPr fontId="16" type="noConversion"/>
  </si>
  <si>
    <t>陈晓荣</t>
    <phoneticPr fontId="16" type="noConversion"/>
  </si>
  <si>
    <t>常敏</t>
    <phoneticPr fontId="16" type="noConversion"/>
  </si>
  <si>
    <t>侯俊</t>
    <phoneticPr fontId="16" type="noConversion"/>
  </si>
  <si>
    <t>高秀敏</t>
    <phoneticPr fontId="16" type="noConversion"/>
  </si>
  <si>
    <t>华云松</t>
    <phoneticPr fontId="16" type="noConversion"/>
  </si>
  <si>
    <t>李阳</t>
    <phoneticPr fontId="2" type="noConversion"/>
  </si>
  <si>
    <t>蔡斌</t>
    <phoneticPr fontId="16" type="noConversion"/>
  </si>
  <si>
    <t>陈克坚</t>
    <phoneticPr fontId="16" type="noConversion"/>
  </si>
  <si>
    <t>程庆庆</t>
    <phoneticPr fontId="16" type="noConversion"/>
  </si>
  <si>
    <t>丁丽</t>
    <phoneticPr fontId="17" type="noConversion"/>
  </si>
  <si>
    <t>瑚琦</t>
    <phoneticPr fontId="16" type="noConversion"/>
  </si>
  <si>
    <t>冯吉军</t>
    <phoneticPr fontId="17" type="noConversion"/>
  </si>
  <si>
    <t>谷付星</t>
    <phoneticPr fontId="17" type="noConversion"/>
  </si>
  <si>
    <t>郭汉明</t>
    <phoneticPr fontId="16" type="noConversion"/>
  </si>
  <si>
    <t>郭旭光</t>
    <phoneticPr fontId="17" type="noConversion"/>
  </si>
  <si>
    <t>郝强</t>
    <phoneticPr fontId="16" type="noConversion"/>
  </si>
  <si>
    <t>洪瑞金</t>
    <phoneticPr fontId="16" type="noConversion"/>
  </si>
  <si>
    <t>胡金兵</t>
    <phoneticPr fontId="16" type="noConversion"/>
  </si>
  <si>
    <t>贾宏志</t>
    <phoneticPr fontId="16" type="noConversion"/>
  </si>
  <si>
    <t>江旻珊</t>
    <phoneticPr fontId="17" type="noConversion"/>
  </si>
  <si>
    <t>李振庆</t>
    <phoneticPr fontId="16" type="noConversion"/>
  </si>
  <si>
    <t>梁斌明</t>
    <phoneticPr fontId="16" type="noConversion"/>
  </si>
  <si>
    <t>宋波</t>
    <phoneticPr fontId="17" type="noConversion"/>
  </si>
  <si>
    <t>张薇</t>
    <phoneticPr fontId="16" type="noConversion"/>
  </si>
  <si>
    <t>陈青</t>
    <phoneticPr fontId="16" type="noConversion"/>
  </si>
  <si>
    <t>韩彦芳</t>
    <phoneticPr fontId="16" type="noConversion"/>
  </si>
  <si>
    <t>戴博</t>
    <phoneticPr fontId="16" type="noConversion"/>
  </si>
  <si>
    <t>郭心悦</t>
    <phoneticPr fontId="16" type="noConversion"/>
  </si>
  <si>
    <t>韩韧</t>
    <phoneticPr fontId="16" type="noConversion"/>
  </si>
  <si>
    <t>刘丛</t>
    <phoneticPr fontId="16" type="noConversion"/>
  </si>
  <si>
    <t>苏凡军</t>
    <phoneticPr fontId="16" type="noConversion"/>
  </si>
  <si>
    <t xml:space="preserve">金爱娟          </t>
    <phoneticPr fontId="16" type="noConversion"/>
  </si>
  <si>
    <t xml:space="preserve">丁学明          </t>
    <phoneticPr fontId="16" type="noConversion"/>
  </si>
  <si>
    <t>06833</t>
    <phoneticPr fontId="16" type="noConversion"/>
  </si>
  <si>
    <t>06849</t>
  </si>
  <si>
    <t>分散指导实习</t>
    <phoneticPr fontId="2" type="noConversion"/>
  </si>
  <si>
    <t>理论教学</t>
    <phoneticPr fontId="2" type="noConversion"/>
  </si>
  <si>
    <t>分散指导实习</t>
    <phoneticPr fontId="2" type="noConversion"/>
  </si>
  <si>
    <t>集中指导实习</t>
    <phoneticPr fontId="2" type="noConversion"/>
  </si>
  <si>
    <t>06710</t>
    <phoneticPr fontId="16" type="noConversion"/>
  </si>
  <si>
    <t>尹钟</t>
    <phoneticPr fontId="16" type="noConversion"/>
  </si>
  <si>
    <t>03938</t>
    <phoneticPr fontId="16" type="noConversion"/>
  </si>
  <si>
    <t>1天</t>
    <phoneticPr fontId="16" type="noConversion"/>
  </si>
  <si>
    <t>4天</t>
    <phoneticPr fontId="16" type="noConversion"/>
  </si>
  <si>
    <t>19-20-1</t>
    <phoneticPr fontId="16" type="noConversion"/>
  </si>
  <si>
    <t>03328</t>
    <phoneticPr fontId="16" type="noConversion"/>
  </si>
  <si>
    <t>03328</t>
    <phoneticPr fontId="16" type="noConversion"/>
  </si>
  <si>
    <t>19079</t>
    <phoneticPr fontId="2" type="noConversion"/>
  </si>
  <si>
    <t>06065</t>
    <phoneticPr fontId="16" type="noConversion"/>
  </si>
  <si>
    <t>13周</t>
  </si>
  <si>
    <t>13周</t>
    <phoneticPr fontId="16" type="noConversion"/>
  </si>
  <si>
    <t>13周</t>
    <phoneticPr fontId="16" type="noConversion"/>
  </si>
  <si>
    <t>12101680</t>
  </si>
  <si>
    <t>DSP原理及应用实验</t>
  </si>
  <si>
    <t>12101690</t>
  </si>
  <si>
    <t>EDA技术实验</t>
  </si>
  <si>
    <t>12101860</t>
  </si>
  <si>
    <t>FPGA原理与应用设计实验</t>
  </si>
  <si>
    <t>12102200</t>
  </si>
  <si>
    <t>Internet协议分析实验</t>
  </si>
  <si>
    <t>12101410</t>
  </si>
  <si>
    <t>JAVA编程与开发实验</t>
  </si>
  <si>
    <t>12102280</t>
  </si>
  <si>
    <t>LINUX操作系统实验</t>
  </si>
  <si>
    <t>12101720</t>
  </si>
  <si>
    <t>Matlab仿真技术实验</t>
  </si>
  <si>
    <t>12102380</t>
  </si>
  <si>
    <t>PLC技术实验</t>
  </si>
  <si>
    <t>12101660</t>
  </si>
  <si>
    <t>VC程序设计实验</t>
  </si>
  <si>
    <t>12102090</t>
  </si>
  <si>
    <t>Web应用开发实验</t>
  </si>
  <si>
    <t>12101870</t>
  </si>
  <si>
    <t>半导体物理与器件实验</t>
  </si>
  <si>
    <t>12102490</t>
  </si>
  <si>
    <t>薄膜技术实验</t>
  </si>
  <si>
    <t>12102150</t>
  </si>
  <si>
    <t>编译原理实验</t>
  </si>
  <si>
    <t>12101780</t>
  </si>
  <si>
    <t>操作系统基础实验</t>
  </si>
  <si>
    <t>12101400</t>
  </si>
  <si>
    <t>操作系统实验</t>
  </si>
  <si>
    <t>12100040</t>
  </si>
  <si>
    <t>测控电路实验</t>
  </si>
  <si>
    <t>12101480</t>
  </si>
  <si>
    <t>传感器检测技术实验</t>
  </si>
  <si>
    <t>12101430</t>
  </si>
  <si>
    <t>传感器原理实验</t>
  </si>
  <si>
    <t>12102230</t>
  </si>
  <si>
    <t>传感网与物联网实验</t>
  </si>
  <si>
    <t>12100700</t>
  </si>
  <si>
    <t>单片机原理实验</t>
  </si>
  <si>
    <t>12101440</t>
  </si>
  <si>
    <t>电磁场理论实验</t>
  </si>
  <si>
    <t>12101890</t>
  </si>
  <si>
    <t>电磁理论实验</t>
  </si>
  <si>
    <t>12101900</t>
  </si>
  <si>
    <t>电动力学实验</t>
  </si>
  <si>
    <t>12102320</t>
  </si>
  <si>
    <t>电机与拖动实验</t>
  </si>
  <si>
    <t>12102330</t>
  </si>
  <si>
    <t>电力电子技术实验</t>
  </si>
  <si>
    <t>12102440</t>
  </si>
  <si>
    <t>电力拖动自动控制系统实验</t>
  </si>
  <si>
    <t>12101800</t>
  </si>
  <si>
    <t>多媒体通信实验</t>
  </si>
  <si>
    <t>12102110</t>
  </si>
  <si>
    <t>分布式计算实验</t>
  </si>
  <si>
    <t>12101740</t>
  </si>
  <si>
    <t>高频电子技术实验</t>
  </si>
  <si>
    <t>12101490</t>
  </si>
  <si>
    <t>工程测试技术实验</t>
  </si>
  <si>
    <t>12101570</t>
  </si>
  <si>
    <t>工业现场总线实验</t>
  </si>
  <si>
    <t>12101930</t>
  </si>
  <si>
    <t>光电器件原理与应用实验</t>
  </si>
  <si>
    <t>12101880</t>
  </si>
  <si>
    <t>光电子学实验</t>
  </si>
  <si>
    <t>12102530</t>
  </si>
  <si>
    <t>光机设计与制图实验</t>
  </si>
  <si>
    <t>12102500</t>
  </si>
  <si>
    <t>光谱技术实验</t>
  </si>
  <si>
    <t>12101790</t>
  </si>
  <si>
    <t>光通信技术实验</t>
  </si>
  <si>
    <t>12101200</t>
  </si>
  <si>
    <t>过程控制系统实验</t>
  </si>
  <si>
    <t>12101730</t>
  </si>
  <si>
    <t>机器人控制技术实验</t>
  </si>
  <si>
    <t>12101960</t>
  </si>
  <si>
    <t>机器视觉实验</t>
  </si>
  <si>
    <t>12101910</t>
  </si>
  <si>
    <t>激光原理实验</t>
  </si>
  <si>
    <t>12101070</t>
  </si>
  <si>
    <t>集成电路设计实验</t>
  </si>
  <si>
    <t>12102520</t>
  </si>
  <si>
    <t>计算机仿真软件实验</t>
  </si>
  <si>
    <t>12101970</t>
  </si>
  <si>
    <t>计算机仿真实验</t>
  </si>
  <si>
    <t>12101620</t>
  </si>
  <si>
    <t>计算机控制技术实验A</t>
  </si>
  <si>
    <t>12101190</t>
  </si>
  <si>
    <t>计算机控制系统实验</t>
  </si>
  <si>
    <t>12100570</t>
  </si>
  <si>
    <t>计算机网络实验</t>
  </si>
  <si>
    <t>12101460</t>
  </si>
  <si>
    <t>计算机组成实验</t>
  </si>
  <si>
    <t>12102120</t>
  </si>
  <si>
    <t>接口与通讯实验</t>
  </si>
  <si>
    <t>12101530</t>
  </si>
  <si>
    <t>可编程控制器实验</t>
  </si>
  <si>
    <t>12102450</t>
  </si>
  <si>
    <t>控制系统仿真实验</t>
  </si>
  <si>
    <t>12102190</t>
  </si>
  <si>
    <t>路由与交换实验</t>
  </si>
  <si>
    <t>12101240</t>
  </si>
  <si>
    <t>面向对象程序设计实验</t>
  </si>
  <si>
    <t>12101980</t>
  </si>
  <si>
    <t>模式识别实验</t>
  </si>
  <si>
    <t>12101920</t>
  </si>
  <si>
    <t>纳米技术实验</t>
  </si>
  <si>
    <t>12101610</t>
  </si>
  <si>
    <t>嵌入式系统实验A</t>
  </si>
  <si>
    <t>12101510</t>
  </si>
  <si>
    <t>热工与工程流体力学实验</t>
  </si>
  <si>
    <t>12101950</t>
  </si>
  <si>
    <t>人工智能实验</t>
  </si>
  <si>
    <t>12102140</t>
  </si>
  <si>
    <t>软件测试实验</t>
  </si>
  <si>
    <t>12102070</t>
  </si>
  <si>
    <t>软件工程实验</t>
  </si>
  <si>
    <t>12102300</t>
  </si>
  <si>
    <t>软件项目管理实验</t>
  </si>
  <si>
    <t>12102080</t>
  </si>
  <si>
    <t>软件协同设计实验</t>
  </si>
  <si>
    <t>12101420</t>
  </si>
  <si>
    <t>数据结构实验</t>
  </si>
  <si>
    <t>12101840</t>
  </si>
  <si>
    <t>数据库原理实验</t>
  </si>
  <si>
    <t>12102000</t>
  </si>
  <si>
    <t>数据挖掘实验</t>
  </si>
  <si>
    <t>12101750</t>
  </si>
  <si>
    <t>数字通信实验(1)</t>
  </si>
  <si>
    <t>12101751</t>
  </si>
  <si>
    <t>数字通信实验(2)</t>
  </si>
  <si>
    <t>12101710</t>
  </si>
  <si>
    <t>数字图像处理实验</t>
  </si>
  <si>
    <t>12101560</t>
  </si>
  <si>
    <t>数字信号处理实验</t>
  </si>
  <si>
    <t>12101760</t>
  </si>
  <si>
    <t>通信电子线路实验</t>
  </si>
  <si>
    <t>12101770</t>
  </si>
  <si>
    <t>通信网络基础实验</t>
  </si>
  <si>
    <t>12101640</t>
  </si>
  <si>
    <t>通信原理实验A</t>
  </si>
  <si>
    <t>12101590</t>
  </si>
  <si>
    <t>图像处理与机器视觉实验</t>
  </si>
  <si>
    <t>12102220</t>
  </si>
  <si>
    <t>网络安全实验</t>
  </si>
  <si>
    <t>12102260</t>
  </si>
  <si>
    <t>网络程序设计实验</t>
  </si>
  <si>
    <t>12102270</t>
  </si>
  <si>
    <t>网络分析与测试实验</t>
  </si>
  <si>
    <t>12102210</t>
  </si>
  <si>
    <t>网络工程实验</t>
  </si>
  <si>
    <t>12102240</t>
  </si>
  <si>
    <t>网络管理实验</t>
  </si>
  <si>
    <t>12102020</t>
  </si>
  <si>
    <t>网络与通信实验</t>
  </si>
  <si>
    <t>12101810</t>
  </si>
  <si>
    <t>微波工程基础实验</t>
  </si>
  <si>
    <t>12102510</t>
  </si>
  <si>
    <t>微弱信号检测实验</t>
  </si>
  <si>
    <t>12102250</t>
  </si>
  <si>
    <t>无线通信网络实验</t>
  </si>
  <si>
    <t>12101450</t>
  </si>
  <si>
    <t>物理光学实验</t>
  </si>
  <si>
    <t>12101500</t>
  </si>
  <si>
    <t>误差理论与可靠性工程实验</t>
  </si>
  <si>
    <t>12101550</t>
  </si>
  <si>
    <t>现代控制理论实验</t>
  </si>
  <si>
    <t>12102550</t>
  </si>
  <si>
    <t>现代照明技术实验</t>
  </si>
  <si>
    <t>12102130</t>
  </si>
  <si>
    <t>项目管理与过程改进实验</t>
  </si>
  <si>
    <t>12100240</t>
  </si>
  <si>
    <t>信号与系统实验</t>
  </si>
  <si>
    <t>12101820</t>
  </si>
  <si>
    <t>信息安全实验</t>
  </si>
  <si>
    <t>12101650</t>
  </si>
  <si>
    <t>信息工程网络实验</t>
  </si>
  <si>
    <t>12102540</t>
  </si>
  <si>
    <t>信息光学实验</t>
  </si>
  <si>
    <t>12102030</t>
  </si>
  <si>
    <t>信息论与编码实验</t>
  </si>
  <si>
    <t>12101540</t>
  </si>
  <si>
    <t>虚拟仪器技术实验</t>
  </si>
  <si>
    <t>12101830</t>
  </si>
  <si>
    <t>移动通信实验</t>
  </si>
  <si>
    <t>12102170</t>
  </si>
  <si>
    <t>移动应用开发实验</t>
  </si>
  <si>
    <t>12102480</t>
  </si>
  <si>
    <t>应用光学实验</t>
  </si>
  <si>
    <t>12102460</t>
  </si>
  <si>
    <t>运筹学与最优化实验</t>
  </si>
  <si>
    <t>12101580</t>
  </si>
  <si>
    <t>智能化仪表设计实验</t>
  </si>
  <si>
    <t>12102050</t>
  </si>
  <si>
    <t>智能控制实验</t>
  </si>
  <si>
    <t>12101080</t>
  </si>
  <si>
    <t>智能信息处理实验</t>
  </si>
  <si>
    <t>12101670</t>
  </si>
  <si>
    <t>自动控制理论实验</t>
  </si>
  <si>
    <t>12100300</t>
  </si>
  <si>
    <t>自动控制原理实验</t>
  </si>
  <si>
    <t>12102040</t>
  </si>
  <si>
    <t>自然语言理解实验</t>
  </si>
  <si>
    <t>12102010</t>
  </si>
  <si>
    <t>自主移动机器人技术实验</t>
  </si>
  <si>
    <t>0.5</t>
  </si>
  <si>
    <t>17</t>
  </si>
  <si>
    <t>35</t>
  </si>
  <si>
    <t>31</t>
  </si>
  <si>
    <t>20</t>
  </si>
  <si>
    <t>34</t>
  </si>
  <si>
    <t>46</t>
  </si>
  <si>
    <t>65</t>
  </si>
  <si>
    <t>50</t>
  </si>
  <si>
    <t>14</t>
  </si>
  <si>
    <t>24</t>
  </si>
  <si>
    <t>38</t>
  </si>
  <si>
    <t>52</t>
  </si>
  <si>
    <t>51</t>
  </si>
  <si>
    <t>63</t>
  </si>
  <si>
    <t>71</t>
  </si>
  <si>
    <t>47</t>
  </si>
  <si>
    <t>22</t>
  </si>
  <si>
    <t>12</t>
  </si>
  <si>
    <t>83</t>
  </si>
  <si>
    <t>93</t>
  </si>
  <si>
    <t>33</t>
  </si>
  <si>
    <t>26</t>
  </si>
  <si>
    <t>10</t>
  </si>
  <si>
    <t>18</t>
  </si>
  <si>
    <t>4</t>
  </si>
  <si>
    <t>9</t>
  </si>
  <si>
    <t>13</t>
  </si>
  <si>
    <t>21</t>
  </si>
  <si>
    <t>32</t>
  </si>
  <si>
    <t>15</t>
  </si>
  <si>
    <t>25</t>
  </si>
  <si>
    <t>23</t>
  </si>
  <si>
    <t>41</t>
  </si>
  <si>
    <t>39</t>
  </si>
  <si>
    <t>59</t>
  </si>
  <si>
    <t>36</t>
  </si>
  <si>
    <t>40</t>
  </si>
  <si>
    <t>120</t>
  </si>
  <si>
    <t>54</t>
  </si>
  <si>
    <t>49</t>
  </si>
  <si>
    <t>44</t>
  </si>
  <si>
    <t>48</t>
  </si>
  <si>
    <t>42</t>
  </si>
  <si>
    <t>43</t>
  </si>
  <si>
    <t>29</t>
  </si>
  <si>
    <t>30</t>
  </si>
  <si>
    <t>60</t>
  </si>
  <si>
    <t>37</t>
  </si>
  <si>
    <t>8</t>
  </si>
  <si>
    <t>16</t>
  </si>
  <si>
    <t>0</t>
  </si>
  <si>
    <t/>
  </si>
  <si>
    <t>2</t>
  </si>
  <si>
    <t>实验中心提供</t>
    <phoneticPr fontId="16" type="noConversion"/>
  </si>
  <si>
    <t>实践教学</t>
    <phoneticPr fontId="2" type="noConversion"/>
  </si>
  <si>
    <t>戴曙光</t>
    <phoneticPr fontId="16" type="noConversion"/>
  </si>
  <si>
    <t>19-20-1</t>
    <phoneticPr fontId="2" type="noConversion"/>
  </si>
  <si>
    <t>实践教学</t>
    <phoneticPr fontId="2" type="noConversion"/>
  </si>
  <si>
    <t>谢静雅</t>
    <phoneticPr fontId="16" type="noConversion"/>
  </si>
  <si>
    <t>19-20-1</t>
    <phoneticPr fontId="2" type="noConversion"/>
  </si>
  <si>
    <t>陈晓荣</t>
    <phoneticPr fontId="16" type="noConversion"/>
  </si>
  <si>
    <t>徐磊</t>
    <phoneticPr fontId="16" type="noConversion"/>
  </si>
  <si>
    <t>乐燕芬</t>
    <phoneticPr fontId="16" type="noConversion"/>
  </si>
  <si>
    <t>秦晓飞</t>
    <phoneticPr fontId="16" type="noConversion"/>
  </si>
  <si>
    <t>18-19-2</t>
    <phoneticPr fontId="2" type="noConversion"/>
  </si>
  <si>
    <t>王宁</t>
    <phoneticPr fontId="16" type="noConversion"/>
  </si>
  <si>
    <t>魏赟</t>
    <phoneticPr fontId="16" type="noConversion"/>
  </si>
  <si>
    <t>赵逢禹</t>
    <phoneticPr fontId="16" type="noConversion"/>
  </si>
  <si>
    <t>李锐</t>
    <phoneticPr fontId="16" type="noConversion"/>
  </si>
  <si>
    <t>张冰雪</t>
    <phoneticPr fontId="16" type="noConversion"/>
  </si>
  <si>
    <t>苏凡军</t>
    <phoneticPr fontId="16" type="noConversion"/>
  </si>
  <si>
    <t>张学典</t>
    <phoneticPr fontId="16" type="noConversion"/>
  </si>
  <si>
    <t>胡兴</t>
    <phoneticPr fontId="16" type="noConversion"/>
  </si>
  <si>
    <t>夏春蕾</t>
    <phoneticPr fontId="16" type="noConversion"/>
  </si>
  <si>
    <t>刘子龙</t>
    <phoneticPr fontId="16" type="noConversion"/>
  </si>
  <si>
    <t>张孙杰</t>
    <phoneticPr fontId="16" type="noConversion"/>
  </si>
  <si>
    <t>李振庆</t>
    <phoneticPr fontId="16" type="noConversion"/>
  </si>
  <si>
    <t>郭汉明</t>
    <phoneticPr fontId="16" type="noConversion"/>
  </si>
  <si>
    <t>徐公杰</t>
    <phoneticPr fontId="16" type="noConversion"/>
  </si>
  <si>
    <t>洪瑞金</t>
    <phoneticPr fontId="16" type="noConversion"/>
  </si>
  <si>
    <t>张艳</t>
    <phoneticPr fontId="16" type="noConversion"/>
  </si>
  <si>
    <t>苏胜君</t>
    <phoneticPr fontId="16" type="noConversion"/>
  </si>
  <si>
    <t>袁健</t>
    <phoneticPr fontId="16" type="noConversion"/>
  </si>
  <si>
    <t>瑚琦</t>
    <phoneticPr fontId="16" type="noConversion"/>
  </si>
  <si>
    <t>穆平安</t>
    <phoneticPr fontId="16" type="noConversion"/>
  </si>
  <si>
    <t>丁丽</t>
    <phoneticPr fontId="16" type="noConversion"/>
  </si>
  <si>
    <t>金涛</t>
    <phoneticPr fontId="16" type="noConversion"/>
  </si>
  <si>
    <t>杨海马</t>
    <phoneticPr fontId="16" type="noConversion"/>
  </si>
  <si>
    <t>胡金兵</t>
    <phoneticPr fontId="16" type="noConversion"/>
  </si>
  <si>
    <t>于莲芝</t>
    <phoneticPr fontId="16" type="noConversion"/>
  </si>
  <si>
    <t>王永雄</t>
    <phoneticPr fontId="16" type="noConversion"/>
  </si>
  <si>
    <t>肖儿良</t>
    <phoneticPr fontId="16" type="noConversion"/>
  </si>
  <si>
    <t>华云松</t>
    <phoneticPr fontId="16" type="noConversion"/>
  </si>
  <si>
    <t>刘宏业</t>
    <phoneticPr fontId="16" type="noConversion"/>
  </si>
  <si>
    <t>施展</t>
    <phoneticPr fontId="16" type="noConversion"/>
  </si>
  <si>
    <t>应捷</t>
    <phoneticPr fontId="16" type="noConversion"/>
  </si>
  <si>
    <t>张荣福</t>
    <phoneticPr fontId="16" type="noConversion"/>
  </si>
  <si>
    <t>杨桂松</t>
    <phoneticPr fontId="16" type="noConversion"/>
  </si>
  <si>
    <t>丁学明</t>
    <phoneticPr fontId="16" type="noConversion"/>
  </si>
  <si>
    <t>施伟斌</t>
    <phoneticPr fontId="16" type="noConversion"/>
  </si>
  <si>
    <t>孙国强</t>
    <phoneticPr fontId="16" type="noConversion"/>
  </si>
  <si>
    <t>陈麟</t>
    <phoneticPr fontId="16" type="noConversion"/>
  </si>
  <si>
    <t>耿滔</t>
    <phoneticPr fontId="16" type="noConversion"/>
  </si>
  <si>
    <t>袁明辉</t>
    <phoneticPr fontId="16" type="noConversion"/>
  </si>
  <si>
    <t>梁青青</t>
    <phoneticPr fontId="16" type="noConversion"/>
  </si>
  <si>
    <t>臧小飞</t>
    <phoneticPr fontId="16" type="noConversion"/>
  </si>
  <si>
    <t>赵敏</t>
    <phoneticPr fontId="16" type="noConversion"/>
  </si>
  <si>
    <t>赵敏</t>
    <phoneticPr fontId="16" type="noConversion"/>
  </si>
  <si>
    <t>刘子龙</t>
    <phoneticPr fontId="16" type="noConversion"/>
  </si>
  <si>
    <t>金爱娟</t>
    <phoneticPr fontId="16" type="noConversion"/>
  </si>
  <si>
    <t>金爱娟</t>
    <phoneticPr fontId="16" type="noConversion"/>
  </si>
  <si>
    <t>姚恒</t>
    <phoneticPr fontId="16" type="noConversion"/>
  </si>
  <si>
    <t>孙玉国</t>
    <phoneticPr fontId="16" type="noConversion"/>
  </si>
  <si>
    <t>汪正祥</t>
    <phoneticPr fontId="16" type="noConversion"/>
  </si>
  <si>
    <t>张轩雄</t>
    <phoneticPr fontId="16" type="noConversion"/>
  </si>
  <si>
    <t>周美娇</t>
    <phoneticPr fontId="16" type="noConversion"/>
  </si>
  <si>
    <t>陈克坚</t>
    <phoneticPr fontId="16" type="noConversion"/>
  </si>
  <si>
    <t>朱亦鸣</t>
    <phoneticPr fontId="16" type="noConversion"/>
  </si>
  <si>
    <t>冯吉军</t>
    <phoneticPr fontId="16" type="noConversion"/>
  </si>
  <si>
    <t>游冠军</t>
    <phoneticPr fontId="16" type="noConversion"/>
  </si>
  <si>
    <t>袁帅</t>
    <phoneticPr fontId="16" type="noConversion"/>
  </si>
  <si>
    <t>万新军</t>
    <phoneticPr fontId="16" type="noConversion"/>
  </si>
  <si>
    <t>韦晓孝</t>
    <phoneticPr fontId="16" type="noConversion"/>
  </si>
  <si>
    <t>黄坤</t>
    <phoneticPr fontId="16" type="noConversion"/>
  </si>
  <si>
    <t>李敏</t>
    <phoneticPr fontId="16" type="noConversion"/>
  </si>
  <si>
    <t>梁斌明</t>
    <phoneticPr fontId="16" type="noConversion"/>
  </si>
  <si>
    <t>隋国荣</t>
    <phoneticPr fontId="16" type="noConversion"/>
  </si>
  <si>
    <t>于佳鑫</t>
    <phoneticPr fontId="16" type="noConversion"/>
  </si>
  <si>
    <t>张伟</t>
    <phoneticPr fontId="16" type="noConversion"/>
  </si>
  <si>
    <t>巨志勇</t>
    <phoneticPr fontId="16" type="noConversion"/>
  </si>
  <si>
    <t>杨康文</t>
    <phoneticPr fontId="16" type="noConversion"/>
  </si>
  <si>
    <t>彭滟</t>
    <phoneticPr fontId="16" type="noConversion"/>
  </si>
  <si>
    <t>江旻珊</t>
    <phoneticPr fontId="16" type="noConversion"/>
  </si>
  <si>
    <t>陈玮</t>
    <phoneticPr fontId="16" type="noConversion"/>
  </si>
  <si>
    <t>裴颂文</t>
    <phoneticPr fontId="16" type="noConversion"/>
  </si>
  <si>
    <t>彭敦陆</t>
    <phoneticPr fontId="16" type="noConversion"/>
  </si>
  <si>
    <t>韩韧</t>
    <phoneticPr fontId="16" type="noConversion"/>
  </si>
  <si>
    <t>邵清</t>
    <phoneticPr fontId="16" type="noConversion"/>
  </si>
  <si>
    <t>邬春学</t>
    <phoneticPr fontId="16" type="noConversion"/>
  </si>
  <si>
    <t>佟国香</t>
    <phoneticPr fontId="16" type="noConversion"/>
  </si>
  <si>
    <t>简献忠</t>
    <phoneticPr fontId="16" type="noConversion"/>
  </si>
  <si>
    <t>许维东</t>
    <phoneticPr fontId="16" type="noConversion"/>
  </si>
  <si>
    <t>欧广宇</t>
    <phoneticPr fontId="16" type="noConversion"/>
  </si>
  <si>
    <t>李瑞祥</t>
    <phoneticPr fontId="16" type="noConversion"/>
  </si>
  <si>
    <t>唐春晖</t>
    <phoneticPr fontId="16" type="noConversion"/>
  </si>
  <si>
    <t>付东翔</t>
    <phoneticPr fontId="16" type="noConversion"/>
  </si>
  <si>
    <t>沈昱明</t>
    <phoneticPr fontId="16" type="noConversion"/>
  </si>
  <si>
    <t>杨晶东</t>
    <phoneticPr fontId="16" type="noConversion"/>
  </si>
  <si>
    <t>赵海燕</t>
    <phoneticPr fontId="16" type="noConversion"/>
  </si>
  <si>
    <t>张艳,</t>
    <phoneticPr fontId="16" type="noConversion"/>
  </si>
  <si>
    <t>曹春萍</t>
    <phoneticPr fontId="16" type="noConversion"/>
  </si>
  <si>
    <t>胡德敏</t>
    <phoneticPr fontId="16" type="noConversion"/>
  </si>
  <si>
    <t>陈庆奎</t>
    <phoneticPr fontId="16" type="noConversion"/>
  </si>
  <si>
    <t>孙红</t>
    <phoneticPr fontId="16" type="noConversion"/>
  </si>
  <si>
    <t>傅迎华</t>
    <phoneticPr fontId="16" type="noConversion"/>
  </si>
  <si>
    <t>郭心悦</t>
    <phoneticPr fontId="16" type="noConversion"/>
  </si>
  <si>
    <t>韩彦芳</t>
    <phoneticPr fontId="16" type="noConversion"/>
  </si>
  <si>
    <t>尹钟</t>
    <phoneticPr fontId="16" type="noConversion"/>
  </si>
  <si>
    <t>马佩</t>
    <phoneticPr fontId="16" type="noConversion"/>
  </si>
  <si>
    <t>侯俊</t>
    <phoneticPr fontId="16" type="noConversion"/>
  </si>
  <si>
    <t>苏湛</t>
    <phoneticPr fontId="16" type="noConversion"/>
  </si>
  <si>
    <t>陈胜</t>
    <phoneticPr fontId="16" type="noConversion"/>
  </si>
  <si>
    <t>卢菁</t>
    <phoneticPr fontId="16" type="noConversion"/>
  </si>
  <si>
    <t>刘丛</t>
    <phoneticPr fontId="16" type="noConversion"/>
  </si>
  <si>
    <t>艾均</t>
    <phoneticPr fontId="16" type="noConversion"/>
  </si>
  <si>
    <t>胡春燕</t>
    <phoneticPr fontId="16" type="noConversion"/>
  </si>
  <si>
    <t>李烨</t>
    <phoneticPr fontId="16" type="noConversion"/>
  </si>
  <si>
    <t>陈建</t>
    <phoneticPr fontId="16" type="noConversion"/>
  </si>
  <si>
    <t>常敏</t>
    <phoneticPr fontId="16" type="noConversion"/>
  </si>
  <si>
    <t>程庆庆</t>
    <phoneticPr fontId="16" type="noConversion"/>
  </si>
  <si>
    <t>黄元申</t>
    <phoneticPr fontId="16" type="noConversion"/>
  </si>
  <si>
    <t>贾宏志</t>
    <phoneticPr fontId="16" type="noConversion"/>
  </si>
  <si>
    <t>田颖</t>
    <phoneticPr fontId="16" type="noConversion"/>
  </si>
  <si>
    <t>张凤登</t>
    <phoneticPr fontId="16" type="noConversion"/>
  </si>
  <si>
    <t>郭旭光</t>
    <phoneticPr fontId="16" type="noConversion"/>
  </si>
  <si>
    <t>林辉</t>
    <phoneticPr fontId="16" type="noConversion"/>
  </si>
  <si>
    <t>陈青</t>
    <phoneticPr fontId="16" type="noConversion"/>
  </si>
  <si>
    <t>焦新兵</t>
    <phoneticPr fontId="16" type="noConversion"/>
  </si>
  <si>
    <t>李筠</t>
    <phoneticPr fontId="16" type="noConversion"/>
  </si>
  <si>
    <t>李琳</t>
    <phoneticPr fontId="16" type="noConversion"/>
  </si>
  <si>
    <t>刘亚</t>
    <phoneticPr fontId="16" type="noConversion"/>
  </si>
  <si>
    <t>秦川</t>
    <phoneticPr fontId="16" type="noConversion"/>
  </si>
  <si>
    <t>高秀敏</t>
    <phoneticPr fontId="16" type="noConversion"/>
  </si>
  <si>
    <t>王海凤</t>
    <phoneticPr fontId="16" type="noConversion"/>
  </si>
  <si>
    <t>19-20-1</t>
    <phoneticPr fontId="2" type="noConversion"/>
  </si>
  <si>
    <t>实践教学</t>
    <phoneticPr fontId="2" type="noConversion"/>
  </si>
  <si>
    <t>18-19-2</t>
    <phoneticPr fontId="2" type="noConversion"/>
  </si>
  <si>
    <t>实践教学</t>
    <phoneticPr fontId="2" type="noConversion"/>
  </si>
  <si>
    <t>曹民</t>
    <phoneticPr fontId="16" type="noConversion"/>
  </si>
  <si>
    <t>金晅宏</t>
    <phoneticPr fontId="16" type="noConversion"/>
  </si>
  <si>
    <t>于莲芝</t>
    <phoneticPr fontId="16" type="noConversion"/>
  </si>
  <si>
    <t>19-20-1</t>
    <phoneticPr fontId="2" type="noConversion"/>
  </si>
  <si>
    <t>许维东</t>
    <phoneticPr fontId="16" type="noConversion"/>
  </si>
  <si>
    <t>王凯民</t>
    <phoneticPr fontId="16" type="noConversion"/>
  </si>
  <si>
    <t>马立新</t>
    <phoneticPr fontId="16" type="noConversion"/>
  </si>
  <si>
    <t>张冰雪</t>
    <phoneticPr fontId="16" type="noConversion"/>
  </si>
  <si>
    <t>梁斌明</t>
    <phoneticPr fontId="16" type="noConversion"/>
  </si>
  <si>
    <t>游冠军</t>
    <phoneticPr fontId="16" type="noConversion"/>
  </si>
  <si>
    <t>彭润玲</t>
    <phoneticPr fontId="16" type="noConversion"/>
  </si>
  <si>
    <t>宋燕</t>
    <phoneticPr fontId="16" type="noConversion"/>
  </si>
  <si>
    <t>张孙杰</t>
    <phoneticPr fontId="16" type="noConversion"/>
  </si>
  <si>
    <t>穆平安</t>
    <phoneticPr fontId="16" type="noConversion"/>
  </si>
  <si>
    <t>左小五</t>
    <phoneticPr fontId="16" type="noConversion"/>
  </si>
  <si>
    <t>尹钟</t>
    <phoneticPr fontId="16" type="noConversion"/>
  </si>
  <si>
    <t>孙红</t>
    <phoneticPr fontId="16" type="noConversion"/>
  </si>
  <si>
    <t>刘宏业</t>
    <phoneticPr fontId="16" type="noConversion"/>
  </si>
  <si>
    <t>尚丽辉</t>
    <phoneticPr fontId="16" type="noConversion"/>
  </si>
  <si>
    <t>陈玮</t>
    <phoneticPr fontId="16" type="noConversion"/>
  </si>
  <si>
    <t>田恩刚</t>
    <phoneticPr fontId="16" type="noConversion"/>
  </si>
  <si>
    <t>王朝立</t>
    <phoneticPr fontId="16" type="noConversion"/>
  </si>
  <si>
    <t>杨晖</t>
    <phoneticPr fontId="16" type="noConversion"/>
  </si>
  <si>
    <t>张伟</t>
    <phoneticPr fontId="16" type="noConversion"/>
  </si>
  <si>
    <t>傅迎华</t>
    <phoneticPr fontId="16" type="noConversion"/>
  </si>
  <si>
    <t>杨晶东</t>
    <phoneticPr fontId="16" type="noConversion"/>
  </si>
  <si>
    <t xml:space="preserve">陈建  </t>
  </si>
  <si>
    <t xml:space="preserve">陈虬 </t>
  </si>
  <si>
    <t xml:space="preserve">陈希 </t>
  </si>
  <si>
    <t xml:space="preserve">戴曙光  </t>
  </si>
  <si>
    <t xml:space="preserve">高丽萍 </t>
  </si>
  <si>
    <t xml:space="preserve">顾亮亮 </t>
  </si>
  <si>
    <t xml:space="preserve">郝强  </t>
  </si>
  <si>
    <t xml:space="preserve">瑚琪  </t>
  </si>
  <si>
    <t xml:space="preserve">瑚琦 </t>
  </si>
  <si>
    <t xml:space="preserve">黄小瑜 </t>
  </si>
  <si>
    <t xml:space="preserve">黄元申  </t>
  </si>
  <si>
    <t xml:space="preserve">贾宏志  </t>
  </si>
  <si>
    <t xml:space="preserve">金晅宏 </t>
  </si>
  <si>
    <t xml:space="preserve">金暄宏 </t>
  </si>
  <si>
    <t xml:space="preserve">李菲菲 </t>
  </si>
  <si>
    <t xml:space="preserve">李峰 </t>
  </si>
  <si>
    <t xml:space="preserve">李筠 </t>
  </si>
  <si>
    <t xml:space="preserve">李萍 </t>
  </si>
  <si>
    <t xml:space="preserve">李阳 </t>
  </si>
  <si>
    <t xml:space="preserve">李银伟 </t>
  </si>
  <si>
    <t xml:space="preserve">栾海涛 </t>
  </si>
  <si>
    <t xml:space="preserve">秦晓飞 </t>
  </si>
  <si>
    <t xml:space="preserve">宋波 </t>
  </si>
  <si>
    <t xml:space="preserve">苏凡军  </t>
  </si>
  <si>
    <t xml:space="preserve">隋国荣  </t>
  </si>
  <si>
    <t xml:space="preserve">孙国强  </t>
  </si>
  <si>
    <t xml:space="preserve">孙占全 </t>
  </si>
  <si>
    <t xml:space="preserve">唐春晖  </t>
  </si>
  <si>
    <t xml:space="preserve">唐春辉 </t>
  </si>
  <si>
    <t xml:space="preserve">田颖 </t>
  </si>
  <si>
    <t xml:space="preserve">万新军           </t>
  </si>
  <si>
    <t xml:space="preserve">王海凤  </t>
  </si>
  <si>
    <t xml:space="preserve">王琦  </t>
  </si>
  <si>
    <t xml:space="preserve">韦晓孝 </t>
  </si>
  <si>
    <t xml:space="preserve">吴旭  </t>
  </si>
  <si>
    <t xml:space="preserve">夏耘 </t>
  </si>
  <si>
    <t xml:space="preserve">袁英豪 </t>
  </si>
  <si>
    <t xml:space="preserve">张风登  </t>
  </si>
  <si>
    <t xml:space="preserve">张启明 </t>
  </si>
  <si>
    <t xml:space="preserve">张孙杰 </t>
  </si>
  <si>
    <t xml:space="preserve">张薇 </t>
  </si>
  <si>
    <t xml:space="preserve">朱亦鸣  </t>
  </si>
  <si>
    <t xml:space="preserve">朱智  </t>
  </si>
  <si>
    <t>学士导师</t>
    <phoneticPr fontId="2" type="noConversion"/>
  </si>
  <si>
    <t>17.18级</t>
  </si>
  <si>
    <t>17.18级</t>
    <phoneticPr fontId="16" type="noConversion"/>
  </si>
  <si>
    <t>17.18级</t>
    <phoneticPr fontId="16" type="noConversion"/>
  </si>
  <si>
    <t>03328</t>
  </si>
  <si>
    <t xml:space="preserve">姜先凯  </t>
    <phoneticPr fontId="16" type="noConversion"/>
  </si>
  <si>
    <t>蔡斌</t>
    <phoneticPr fontId="16" type="noConversion"/>
  </si>
  <si>
    <t>光电子学（英）</t>
    <phoneticPr fontId="16" type="noConversion"/>
  </si>
  <si>
    <t>18-19-2</t>
    <phoneticPr fontId="16" type="noConversion"/>
  </si>
  <si>
    <t>109</t>
  </si>
  <si>
    <t>90</t>
  </si>
  <si>
    <t>范彦平</t>
    <phoneticPr fontId="16" type="noConversion"/>
  </si>
  <si>
    <t>机械学院转入</t>
    <phoneticPr fontId="16" type="noConversion"/>
  </si>
  <si>
    <t>机械学院转入</t>
    <phoneticPr fontId="16" type="noConversion"/>
  </si>
  <si>
    <t>外语学院转入</t>
    <phoneticPr fontId="16" type="noConversion"/>
  </si>
  <si>
    <t>中英学院转入</t>
    <phoneticPr fontId="16" type="noConversion"/>
  </si>
  <si>
    <r>
      <rPr>
        <sz val="14"/>
        <color theme="1"/>
        <rFont val="宋体"/>
        <family val="3"/>
        <charset val="134"/>
      </rPr>
      <t>信号与系统</t>
    </r>
    <r>
      <rPr>
        <sz val="14"/>
        <color theme="1"/>
        <rFont val="Times New Roman"/>
        <family val="1"/>
      </rPr>
      <t>(</t>
    </r>
    <r>
      <rPr>
        <sz val="14"/>
        <color theme="1"/>
        <rFont val="宋体"/>
        <family val="3"/>
        <charset val="134"/>
      </rPr>
      <t>双语</t>
    </r>
    <r>
      <rPr>
        <sz val="14"/>
        <color theme="1"/>
        <rFont val="Times New Roman"/>
        <family val="1"/>
      </rPr>
      <t>)</t>
    </r>
    <phoneticPr fontId="17" type="noConversion"/>
  </si>
  <si>
    <t>指导学生竞赛</t>
    <phoneticPr fontId="16" type="noConversion"/>
  </si>
  <si>
    <t>国2市1</t>
    <phoneticPr fontId="16" type="noConversion"/>
  </si>
  <si>
    <t>彭滟</t>
    <phoneticPr fontId="16" type="noConversion"/>
  </si>
  <si>
    <t>国1</t>
    <phoneticPr fontId="16" type="noConversion"/>
  </si>
  <si>
    <t>杨晖</t>
    <phoneticPr fontId="16" type="noConversion"/>
  </si>
  <si>
    <t>徐磊</t>
    <phoneticPr fontId="16" type="noConversion"/>
  </si>
  <si>
    <t>国1</t>
    <phoneticPr fontId="16" type="noConversion"/>
  </si>
  <si>
    <t>市3</t>
    <phoneticPr fontId="16" type="noConversion"/>
  </si>
  <si>
    <t>国1市5</t>
    <phoneticPr fontId="16" type="noConversion"/>
  </si>
  <si>
    <t>臧劲松</t>
    <phoneticPr fontId="16" type="noConversion"/>
  </si>
  <si>
    <t>国1市2</t>
    <phoneticPr fontId="16" type="noConversion"/>
  </si>
  <si>
    <t>刘丽霞</t>
    <phoneticPr fontId="16" type="noConversion"/>
  </si>
  <si>
    <t>市3</t>
    <phoneticPr fontId="16" type="noConversion"/>
  </si>
  <si>
    <t>夏耘</t>
    <phoneticPr fontId="16" type="noConversion"/>
  </si>
  <si>
    <t>黄小瑜</t>
    <phoneticPr fontId="16" type="noConversion"/>
  </si>
  <si>
    <t>柳强</t>
    <phoneticPr fontId="16" type="noConversion"/>
  </si>
  <si>
    <t>市1</t>
  </si>
  <si>
    <t>市1</t>
    <phoneticPr fontId="16" type="noConversion"/>
  </si>
  <si>
    <t>市1</t>
    <phoneticPr fontId="16" type="noConversion"/>
  </si>
  <si>
    <t>市1</t>
    <phoneticPr fontId="16" type="noConversion"/>
  </si>
  <si>
    <t>孙红</t>
    <phoneticPr fontId="16" type="noConversion"/>
  </si>
  <si>
    <t>傅迎华</t>
    <phoneticPr fontId="16" type="noConversion"/>
  </si>
  <si>
    <t>付东翔</t>
    <phoneticPr fontId="16" type="noConversion"/>
  </si>
  <si>
    <t>06578</t>
  </si>
  <si>
    <t>06394</t>
    <phoneticPr fontId="2" type="noConversion"/>
  </si>
  <si>
    <t>07550</t>
    <phoneticPr fontId="2" type="noConversion"/>
  </si>
  <si>
    <t>08826</t>
    <phoneticPr fontId="2" type="noConversion"/>
  </si>
  <si>
    <t>08823</t>
    <phoneticPr fontId="2" type="noConversion"/>
  </si>
  <si>
    <t>市1</t>
    <phoneticPr fontId="2" type="noConversion"/>
  </si>
  <si>
    <t>刘亚</t>
    <phoneticPr fontId="16" type="noConversion"/>
  </si>
  <si>
    <t>赵佳宇</t>
    <phoneticPr fontId="16" type="noConversion"/>
  </si>
  <si>
    <t xml:space="preserve">瑚琪  </t>
    <phoneticPr fontId="16" type="noConversion"/>
  </si>
  <si>
    <t>袁健</t>
    <phoneticPr fontId="2" type="noConversion"/>
  </si>
  <si>
    <t>06334 汇总</t>
  </si>
  <si>
    <t>06101 汇总</t>
  </si>
  <si>
    <t>05089 汇总</t>
  </si>
  <si>
    <t>05973 汇总</t>
  </si>
  <si>
    <t>05701 汇总</t>
  </si>
  <si>
    <t>06130 汇总</t>
  </si>
  <si>
    <t>07505 汇总</t>
  </si>
  <si>
    <t>07528 汇总</t>
  </si>
  <si>
    <t>06019 汇总</t>
  </si>
  <si>
    <t>05794 汇总</t>
  </si>
  <si>
    <t>05569 汇总</t>
  </si>
  <si>
    <t>05168 汇总</t>
  </si>
  <si>
    <t>06394 汇总</t>
  </si>
  <si>
    <t>06076 汇总</t>
  </si>
  <si>
    <t>03328 汇总</t>
  </si>
  <si>
    <t>02132 汇总</t>
  </si>
  <si>
    <t>19045 汇总</t>
  </si>
  <si>
    <t>05442 汇总</t>
  </si>
  <si>
    <t>09580 汇总</t>
  </si>
  <si>
    <t>06745 汇总</t>
  </si>
  <si>
    <t>06240 汇总</t>
  </si>
  <si>
    <t>03170 汇总</t>
  </si>
  <si>
    <t>06625 汇总</t>
  </si>
  <si>
    <t>06636 汇总</t>
  </si>
  <si>
    <t>06833 汇总</t>
  </si>
  <si>
    <t>05527 汇总</t>
  </si>
  <si>
    <t>06890 汇总</t>
  </si>
  <si>
    <t>06671 汇总</t>
  </si>
  <si>
    <t>03932 汇总</t>
  </si>
  <si>
    <t>05127 汇总</t>
  </si>
  <si>
    <t>05920 汇总</t>
  </si>
  <si>
    <t>06924 汇总</t>
  </si>
  <si>
    <t>05235 汇总</t>
  </si>
  <si>
    <t>06231 汇总</t>
  </si>
  <si>
    <t>19022 汇总</t>
  </si>
  <si>
    <t>05703 汇总</t>
  </si>
  <si>
    <t>05906 汇总</t>
  </si>
  <si>
    <t>06814 汇总</t>
  </si>
  <si>
    <t>06422 汇总</t>
  </si>
  <si>
    <t>06232 汇总</t>
  </si>
  <si>
    <t>05664 汇总</t>
  </si>
  <si>
    <t>06211 汇总</t>
  </si>
  <si>
    <t>06194 汇总</t>
  </si>
  <si>
    <t>05769 汇总</t>
  </si>
  <si>
    <t>03671 汇总</t>
  </si>
  <si>
    <t>02230 汇总</t>
  </si>
  <si>
    <t>06979 汇总</t>
  </si>
  <si>
    <t>06883 汇总</t>
  </si>
  <si>
    <t>05723 汇总</t>
  </si>
  <si>
    <t>05587 汇总</t>
  </si>
  <si>
    <t>03775 汇总</t>
  </si>
  <si>
    <t>06972 汇总</t>
  </si>
  <si>
    <t>05359 汇总</t>
  </si>
  <si>
    <t>04110 汇总</t>
  </si>
  <si>
    <t>06145 汇总</t>
  </si>
  <si>
    <t>07268 汇总</t>
  </si>
  <si>
    <t>05190 汇总</t>
  </si>
  <si>
    <t>05212 汇总</t>
  </si>
  <si>
    <t>06084 汇总</t>
  </si>
  <si>
    <t>08826 汇总</t>
  </si>
  <si>
    <t>06339 汇总</t>
  </si>
  <si>
    <t>06078 汇总</t>
  </si>
  <si>
    <t>05472 汇总</t>
  </si>
  <si>
    <t>06657 汇总</t>
  </si>
  <si>
    <t>05200 汇总</t>
  </si>
  <si>
    <t>03938 汇总</t>
  </si>
  <si>
    <t>05418 汇总</t>
  </si>
  <si>
    <t>06578 汇总</t>
  </si>
  <si>
    <t>06618 汇总</t>
  </si>
  <si>
    <t>05178 汇总</t>
  </si>
  <si>
    <t>06002 汇总</t>
  </si>
  <si>
    <t>06839 汇总</t>
  </si>
  <si>
    <t>03672 汇总</t>
  </si>
  <si>
    <t>07368 汇总</t>
  </si>
  <si>
    <t>19079 汇总</t>
  </si>
  <si>
    <t>05984 汇总</t>
  </si>
  <si>
    <t>19026 汇总</t>
  </si>
  <si>
    <t>06061 汇总</t>
  </si>
  <si>
    <t>05963 汇总</t>
  </si>
  <si>
    <t>05509 汇总</t>
  </si>
  <si>
    <t>06993 汇总</t>
  </si>
  <si>
    <t>08754 汇总</t>
  </si>
  <si>
    <t>06844 汇总</t>
  </si>
  <si>
    <t>06639 汇总</t>
  </si>
  <si>
    <t>06417 汇总</t>
  </si>
  <si>
    <t>06893 汇总</t>
  </si>
  <si>
    <t>05671 汇总</t>
  </si>
  <si>
    <t>06273 汇总</t>
  </si>
  <si>
    <t>06628 汇总</t>
  </si>
  <si>
    <t>05827 汇总</t>
  </si>
  <si>
    <t>03408 汇总</t>
  </si>
  <si>
    <t>05956 汇总</t>
  </si>
  <si>
    <t>19038 汇总</t>
  </si>
  <si>
    <t>05621 汇总</t>
  </si>
  <si>
    <t>06914 汇总</t>
  </si>
  <si>
    <t>01744 汇总</t>
  </si>
  <si>
    <t>05155 汇总</t>
  </si>
  <si>
    <t>05916 汇总</t>
  </si>
  <si>
    <t>03861 汇总</t>
  </si>
  <si>
    <t>05120 汇总</t>
  </si>
  <si>
    <t>05922 汇总</t>
  </si>
  <si>
    <t>05868 汇总</t>
  </si>
  <si>
    <t>06607 汇总</t>
  </si>
  <si>
    <t>05658 汇总</t>
  </si>
  <si>
    <t>03805 汇总</t>
  </si>
  <si>
    <t>06976 汇总</t>
  </si>
  <si>
    <t>01805 汇总</t>
  </si>
  <si>
    <t>06142 汇总</t>
  </si>
  <si>
    <t>03424 汇总</t>
  </si>
  <si>
    <t>03494 汇总</t>
  </si>
  <si>
    <t>06849 汇总</t>
  </si>
  <si>
    <t>06204 汇总</t>
  </si>
  <si>
    <t>05628 汇总</t>
  </si>
  <si>
    <t>03812 汇总</t>
  </si>
  <si>
    <t>06335 汇总</t>
  </si>
  <si>
    <t>05782 汇总</t>
  </si>
  <si>
    <t>01746 汇总</t>
  </si>
  <si>
    <t>05326 汇总</t>
  </si>
  <si>
    <t>05347 汇总</t>
  </si>
  <si>
    <t>07547 汇总</t>
  </si>
  <si>
    <t>05216 汇总</t>
  </si>
  <si>
    <t>06060 汇总</t>
  </si>
  <si>
    <t>07554 汇总</t>
  </si>
  <si>
    <t>06728 汇总</t>
  </si>
  <si>
    <t>05185 汇总</t>
  </si>
  <si>
    <t>06159 汇总</t>
  </si>
  <si>
    <t>06589 汇总</t>
  </si>
  <si>
    <t>05451 汇总</t>
  </si>
  <si>
    <t>05334 汇总</t>
  </si>
  <si>
    <t>06216 汇总</t>
  </si>
  <si>
    <t>06856 汇总</t>
  </si>
  <si>
    <t>06770 汇总</t>
  </si>
  <si>
    <t>06173 汇总</t>
  </si>
  <si>
    <t>06380 汇总</t>
  </si>
  <si>
    <t>05765 汇总</t>
  </si>
  <si>
    <t>06215 汇总</t>
  </si>
  <si>
    <t>06876 汇总</t>
  </si>
  <si>
    <t>03928 汇总</t>
  </si>
  <si>
    <t>06624 汇总</t>
  </si>
  <si>
    <t>05529 汇总</t>
  </si>
  <si>
    <t>09581 汇总</t>
  </si>
  <si>
    <t>05317 汇总</t>
  </si>
  <si>
    <t>03819 汇总</t>
  </si>
  <si>
    <t>04100 汇总</t>
  </si>
  <si>
    <t>05880 汇总</t>
  </si>
  <si>
    <t>06402 汇总</t>
  </si>
  <si>
    <t>06926 汇总</t>
  </si>
  <si>
    <t>06703 汇总</t>
  </si>
  <si>
    <t>05085 汇总</t>
  </si>
  <si>
    <t>06052 汇总</t>
  </si>
  <si>
    <t>05265 汇总</t>
  </si>
  <si>
    <t>05044 汇总</t>
  </si>
  <si>
    <t>06395 汇总</t>
  </si>
  <si>
    <t>05379 汇总</t>
  </si>
  <si>
    <t>05892 汇总</t>
  </si>
  <si>
    <t>05855 汇总</t>
  </si>
  <si>
    <t>05609 汇总</t>
  </si>
  <si>
    <t>06201 汇总</t>
  </si>
  <si>
    <t>06710 汇总</t>
  </si>
  <si>
    <t>03867 汇总</t>
  </si>
  <si>
    <t>06620 汇总</t>
  </si>
  <si>
    <t>06974 汇总</t>
  </si>
  <si>
    <t>04331 汇总</t>
  </si>
  <si>
    <t>03400 汇总</t>
  </si>
  <si>
    <t>05656 汇总</t>
  </si>
  <si>
    <t>08760 汇总</t>
  </si>
  <si>
    <t>07550 汇总</t>
  </si>
  <si>
    <t>05370 汇总</t>
  </si>
  <si>
    <t>06152 汇总</t>
  </si>
  <si>
    <t>06819 汇总</t>
  </si>
  <si>
    <t>05516 汇总</t>
  </si>
  <si>
    <t>03093 汇总</t>
  </si>
  <si>
    <t>06400 汇总</t>
  </si>
  <si>
    <t>19044 汇总</t>
  </si>
  <si>
    <t>03769 汇总</t>
  </si>
  <si>
    <t>06977 汇总</t>
  </si>
  <si>
    <t>06065 汇总</t>
  </si>
  <si>
    <t>06553 汇总</t>
  </si>
  <si>
    <t>05543 汇总</t>
  </si>
  <si>
    <t>05692 汇总</t>
  </si>
  <si>
    <t>05132 汇总</t>
  </si>
  <si>
    <t>05307 汇总</t>
  </si>
  <si>
    <t>05672 汇总</t>
  </si>
  <si>
    <t>06891 汇总</t>
  </si>
  <si>
    <t>05968 汇总</t>
  </si>
  <si>
    <t>05227 汇总</t>
  </si>
  <si>
    <t>06968 汇总</t>
  </si>
  <si>
    <t>05414 汇总</t>
  </si>
  <si>
    <t>05123 汇总</t>
  </si>
  <si>
    <t>05839 汇总</t>
  </si>
  <si>
    <t>08823 汇总</t>
  </si>
  <si>
    <t>03808 汇总</t>
  </si>
  <si>
    <t>总计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</si>
</sst>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Red]\(0.00\)"/>
    <numFmt numFmtId="177" formatCode="0_);[Red]\(0\)"/>
    <numFmt numFmtId="178" formatCode="0.00_ "/>
  </numFmts>
  <fonts count="23">
    <font>
      <sz val="11"/>
      <color theme="1"/>
      <name val="等线"/>
      <family val="2"/>
      <charset val="134"/>
      <scheme val="minor"/>
    </font>
    <font>
      <sz val="10"/>
      <color theme="1"/>
      <name val="等线"/>
      <family val="2"/>
      <charset val="134"/>
      <scheme val="minor"/>
    </font>
    <font>
      <sz val="9"/>
      <name val="等线"/>
      <family val="2"/>
      <charset val="134"/>
      <scheme val="minor"/>
    </font>
    <font>
      <sz val="10"/>
      <color theme="1"/>
      <name val="等线"/>
      <family val="3"/>
      <charset val="134"/>
      <scheme val="minor"/>
    </font>
    <font>
      <sz val="11"/>
      <name val="等线"/>
      <family val="2"/>
      <charset val="134"/>
      <scheme val="minor"/>
    </font>
    <font>
      <sz val="11"/>
      <name val="等线"/>
      <family val="3"/>
      <charset val="134"/>
      <scheme val="minor"/>
    </font>
    <font>
      <sz val="11"/>
      <name val="等线 Light"/>
      <family val="3"/>
      <charset val="134"/>
      <scheme val="major"/>
    </font>
    <font>
      <sz val="11"/>
      <color theme="1"/>
      <name val="等线"/>
      <family val="3"/>
      <charset val="134"/>
      <scheme val="minor"/>
    </font>
    <font>
      <sz val="10"/>
      <name val="等线"/>
      <family val="3"/>
      <charset val="134"/>
      <scheme val="minor"/>
    </font>
    <font>
      <sz val="12"/>
      <color theme="1"/>
      <name val="等线"/>
      <family val="3"/>
      <charset val="134"/>
      <scheme val="minor"/>
    </font>
    <font>
      <sz val="12"/>
      <name val="宋体"/>
      <family val="3"/>
      <charset val="134"/>
    </font>
    <font>
      <sz val="11"/>
      <name val="等线"/>
      <family val="3"/>
      <charset val="134"/>
    </font>
    <font>
      <sz val="11"/>
      <color theme="1"/>
      <name val="等线"/>
      <family val="3"/>
      <charset val="134"/>
    </font>
    <font>
      <sz val="12"/>
      <color theme="1"/>
      <name val="等线"/>
      <family val="3"/>
      <charset val="134"/>
    </font>
    <font>
      <sz val="12"/>
      <name val="等线"/>
      <family val="3"/>
      <charset val="134"/>
    </font>
    <font>
      <sz val="10"/>
      <name val="等线"/>
      <family val="3"/>
      <charset val="134"/>
    </font>
    <font>
      <sz val="9"/>
      <name val="宋体"/>
      <family val="3"/>
      <charset val="134"/>
    </font>
    <font>
      <sz val="9"/>
      <name val="等线"/>
      <family val="3"/>
      <charset val="134"/>
      <scheme val="minor"/>
    </font>
    <font>
      <sz val="14"/>
      <color theme="1"/>
      <name val="等线"/>
      <family val="3"/>
      <charset val="134"/>
    </font>
    <font>
      <sz val="14"/>
      <color theme="1"/>
      <name val="宋体"/>
      <family val="3"/>
      <charset val="134"/>
    </font>
    <font>
      <sz val="14"/>
      <color theme="1"/>
      <name val="Times New Roman"/>
      <family val="1"/>
    </font>
    <font>
      <b/>
      <sz val="11"/>
      <color theme="1"/>
      <name val="等线"/>
      <family val="2"/>
      <charset val="134"/>
      <scheme val="minor"/>
    </font>
    <font>
      <b/>
      <sz val="12"/>
      <color theme="1"/>
      <name val="等线"/>
      <family val="3"/>
      <charset val="13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0" fontId="10" fillId="0" borderId="0">
      <alignment vertical="center"/>
    </xf>
    <xf numFmtId="0" fontId="10" fillId="0" borderId="0">
      <alignment vertical="center"/>
    </xf>
  </cellStyleXfs>
  <cellXfs count="138">
    <xf numFmtId="0" fontId="0" fillId="0" borderId="0" xfId="0">
      <alignment vertical="center"/>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6" fillId="0" borderId="1" xfId="0" applyFont="1" applyFill="1" applyBorder="1" applyAlignment="1">
      <alignment horizontal="left" vertical="center" wrapText="1"/>
    </xf>
    <xf numFmtId="176" fontId="6" fillId="0" borderId="1" xfId="0" applyNumberFormat="1" applyFont="1" applyFill="1" applyBorder="1" applyAlignment="1">
      <alignment horizontal="left" vertical="center" wrapText="1"/>
    </xf>
    <xf numFmtId="0" fontId="5" fillId="0" borderId="0" xfId="0" applyFont="1" applyBorder="1" applyAlignment="1">
      <alignment vertical="center" wrapText="1"/>
    </xf>
    <xf numFmtId="0" fontId="7" fillId="0" borderId="0" xfId="0" applyFont="1" applyBorder="1" applyAlignment="1">
      <alignment vertical="center" wrapText="1"/>
    </xf>
    <xf numFmtId="0" fontId="7" fillId="0" borderId="0" xfId="0" applyFont="1" applyAlignment="1">
      <alignment vertical="center" wrapText="1"/>
    </xf>
    <xf numFmtId="0" fontId="5" fillId="0" borderId="1" xfId="0" applyFont="1" applyBorder="1" applyAlignment="1">
      <alignment horizontal="left" vertical="center"/>
    </xf>
    <xf numFmtId="0" fontId="5" fillId="0" borderId="1" xfId="0" quotePrefix="1" applyFont="1" applyBorder="1" applyAlignment="1">
      <alignment horizontal="left" vertical="center"/>
    </xf>
    <xf numFmtId="0" fontId="5" fillId="0" borderId="1" xfId="0" applyFont="1" applyFill="1" applyBorder="1" applyAlignment="1">
      <alignment horizontal="left" vertical="center"/>
    </xf>
    <xf numFmtId="176" fontId="5" fillId="0" borderId="1" xfId="0" applyNumberFormat="1" applyFont="1" applyBorder="1" applyAlignment="1">
      <alignment horizontal="left" vertical="center"/>
    </xf>
    <xf numFmtId="0" fontId="8" fillId="0" borderId="0" xfId="0" applyFont="1">
      <alignment vertical="center"/>
    </xf>
    <xf numFmtId="0" fontId="8" fillId="0" borderId="0" xfId="0" applyFont="1" applyAlignment="1">
      <alignment vertical="center" wrapText="1"/>
    </xf>
    <xf numFmtId="0" fontId="8" fillId="0" borderId="0" xfId="0" applyFont="1" applyAlignment="1">
      <alignment horizontal="left" vertical="center"/>
    </xf>
    <xf numFmtId="0" fontId="4" fillId="0" borderId="0" xfId="0" applyFont="1" applyAlignment="1">
      <alignment horizontal="left" vertical="center"/>
    </xf>
    <xf numFmtId="176" fontId="4" fillId="0" borderId="0" xfId="0" applyNumberFormat="1" applyFont="1" applyAlignment="1">
      <alignment horizontal="left" vertical="center"/>
    </xf>
    <xf numFmtId="0" fontId="5" fillId="0" borderId="0" xfId="0" applyFont="1" applyAlignment="1">
      <alignment vertical="center" wrapText="1"/>
    </xf>
    <xf numFmtId="0" fontId="0" fillId="0" borderId="0" xfId="0">
      <alignment vertical="center"/>
    </xf>
    <xf numFmtId="0" fontId="1" fillId="0" borderId="1" xfId="0" applyFont="1" applyBorder="1" applyAlignment="1">
      <alignment horizontal="center" vertical="center"/>
    </xf>
    <xf numFmtId="0" fontId="3" fillId="0" borderId="1" xfId="0" quotePrefix="1" applyFont="1" applyBorder="1" applyAlignment="1">
      <alignment horizontal="left" vertical="center"/>
    </xf>
    <xf numFmtId="0" fontId="1" fillId="0" borderId="1" xfId="0" applyFont="1" applyBorder="1" applyAlignment="1">
      <alignment vertical="center"/>
    </xf>
    <xf numFmtId="0" fontId="3" fillId="0" borderId="1" xfId="0" applyFont="1" applyBorder="1" applyAlignment="1">
      <alignment vertical="center"/>
    </xf>
    <xf numFmtId="0" fontId="9" fillId="0" borderId="1" xfId="0" applyFont="1" applyBorder="1" applyAlignment="1">
      <alignment horizontal="right" vertical="center"/>
    </xf>
    <xf numFmtId="0" fontId="0" fillId="0" borderId="1" xfId="0" applyBorder="1">
      <alignment vertical="center"/>
    </xf>
    <xf numFmtId="0" fontId="0" fillId="0" borderId="1" xfId="0" applyBorder="1" applyAlignment="1"/>
    <xf numFmtId="0" fontId="11" fillId="0" borderId="1" xfId="0" applyFont="1" applyBorder="1" applyAlignment="1" applyProtection="1">
      <alignment horizontal="left" vertical="center" wrapText="1"/>
    </xf>
    <xf numFmtId="176" fontId="11" fillId="0" borderId="1" xfId="0" applyNumberFormat="1" applyFont="1" applyFill="1" applyBorder="1" applyAlignment="1" applyProtection="1">
      <alignment horizontal="left" vertical="center" wrapText="1"/>
    </xf>
    <xf numFmtId="176" fontId="11" fillId="0" borderId="2" xfId="0" applyNumberFormat="1" applyFont="1" applyFill="1" applyBorder="1" applyAlignment="1" applyProtection="1">
      <alignment horizontal="left" vertical="center" wrapText="1"/>
    </xf>
    <xf numFmtId="0" fontId="12" fillId="0" borderId="0" xfId="0" applyFont="1" applyBorder="1">
      <alignment vertical="center"/>
    </xf>
    <xf numFmtId="0" fontId="12" fillId="0" borderId="0" xfId="0" applyFont="1">
      <alignment vertical="center"/>
    </xf>
    <xf numFmtId="0" fontId="14" fillId="0" borderId="1" xfId="0" applyFont="1" applyBorder="1" applyAlignment="1">
      <alignment horizontal="left" vertical="center" wrapText="1"/>
    </xf>
    <xf numFmtId="0" fontId="15" fillId="0" borderId="0" xfId="0" applyFont="1" applyAlignment="1">
      <alignment vertical="center" wrapText="1"/>
    </xf>
    <xf numFmtId="0" fontId="13" fillId="0" borderId="1" xfId="0" applyFont="1" applyBorder="1" applyAlignment="1">
      <alignment vertical="center" wrapText="1"/>
    </xf>
    <xf numFmtId="176" fontId="14" fillId="0" borderId="1" xfId="0" applyNumberFormat="1" applyFont="1" applyBorder="1" applyAlignment="1">
      <alignment horizontal="left" vertical="center" wrapText="1"/>
    </xf>
    <xf numFmtId="0" fontId="13" fillId="0" borderId="1" xfId="0" applyNumberFormat="1" applyFont="1" applyFill="1" applyBorder="1" applyAlignment="1">
      <alignment wrapText="1"/>
    </xf>
    <xf numFmtId="0" fontId="14" fillId="0" borderId="1" xfId="0" applyFont="1" applyBorder="1" applyAlignment="1">
      <alignment vertical="center" wrapText="1"/>
    </xf>
    <xf numFmtId="0" fontId="15" fillId="0" borderId="0" xfId="0" applyFont="1" applyAlignment="1">
      <alignment horizontal="left" vertical="center" wrapText="1"/>
    </xf>
    <xf numFmtId="0" fontId="11" fillId="0" borderId="0" xfId="0" applyFont="1" applyAlignment="1">
      <alignment horizontal="left" vertical="center" wrapText="1"/>
    </xf>
    <xf numFmtId="176" fontId="11" fillId="0" borderId="0" xfId="0" applyNumberFormat="1" applyFont="1" applyAlignment="1">
      <alignment horizontal="left" vertical="center" wrapText="1"/>
    </xf>
    <xf numFmtId="0" fontId="13" fillId="0" borderId="1" xfId="0" applyNumberFormat="1" applyFont="1" applyFill="1" applyBorder="1" applyAlignment="1">
      <alignment horizontal="left" wrapText="1"/>
    </xf>
    <xf numFmtId="0" fontId="13" fillId="0" borderId="1" xfId="0" applyFont="1" applyBorder="1" applyAlignment="1">
      <alignment horizontal="left" vertical="center" wrapText="1"/>
    </xf>
    <xf numFmtId="0" fontId="11" fillId="0" borderId="1" xfId="0" applyFont="1" applyBorder="1" applyAlignment="1" applyProtection="1">
      <alignment horizontal="center" vertical="center" wrapText="1"/>
    </xf>
    <xf numFmtId="177" fontId="13" fillId="0" borderId="1" xfId="0" applyNumberFormat="1" applyFont="1" applyFill="1" applyBorder="1" applyAlignment="1">
      <alignment horizontal="right" wrapText="1"/>
    </xf>
    <xf numFmtId="177" fontId="13" fillId="0" borderId="1" xfId="0" applyNumberFormat="1" applyFont="1" applyBorder="1" applyAlignment="1">
      <alignment horizontal="right" vertical="center" wrapText="1"/>
    </xf>
    <xf numFmtId="0" fontId="15" fillId="0" borderId="0" xfId="0" applyFont="1" applyAlignment="1">
      <alignment horizontal="right" vertical="center" wrapText="1"/>
    </xf>
    <xf numFmtId="0" fontId="14" fillId="0" borderId="1" xfId="0" applyNumberFormat="1" applyFont="1" applyBorder="1" applyAlignment="1">
      <alignment horizontal="left" vertical="center" wrapText="1"/>
    </xf>
    <xf numFmtId="0" fontId="13" fillId="0" borderId="1" xfId="0" applyNumberFormat="1" applyFont="1" applyBorder="1" applyAlignment="1">
      <alignment horizontal="left" vertical="center" wrapText="1"/>
    </xf>
    <xf numFmtId="0" fontId="13" fillId="0" borderId="1" xfId="0" applyNumberFormat="1" applyFont="1" applyBorder="1" applyAlignment="1">
      <alignment horizontal="right" vertical="center" wrapText="1"/>
    </xf>
    <xf numFmtId="0" fontId="13" fillId="0" borderId="1" xfId="0" applyNumberFormat="1" applyFont="1" applyFill="1" applyBorder="1" applyAlignment="1">
      <alignment horizontal="right" wrapText="1"/>
    </xf>
    <xf numFmtId="0" fontId="14" fillId="0" borderId="1" xfId="0" applyNumberFormat="1" applyFont="1" applyBorder="1" applyAlignment="1">
      <alignment horizontal="right" vertical="center" wrapText="1"/>
    </xf>
    <xf numFmtId="0" fontId="8" fillId="0" borderId="1" xfId="0" applyFont="1" applyBorder="1">
      <alignment vertical="center"/>
    </xf>
    <xf numFmtId="0" fontId="8" fillId="0" borderId="1" xfId="0" applyFont="1" applyBorder="1" applyAlignment="1">
      <alignment horizontal="left" vertical="center"/>
    </xf>
    <xf numFmtId="0" fontId="4" fillId="0" borderId="1" xfId="0" applyFont="1" applyBorder="1" applyAlignment="1">
      <alignment horizontal="left" vertical="center"/>
    </xf>
    <xf numFmtId="176" fontId="4" fillId="0" borderId="1" xfId="0" applyNumberFormat="1" applyFont="1" applyBorder="1" applyAlignment="1">
      <alignment horizontal="left" vertical="center"/>
    </xf>
    <xf numFmtId="0" fontId="0" fillId="0" borderId="1" xfId="0" applyBorder="1" applyAlignment="1">
      <alignment horizontal="left" vertical="center"/>
    </xf>
    <xf numFmtId="0" fontId="0" fillId="0" borderId="1" xfId="0" applyBorder="1" applyAlignment="1">
      <alignment horizontal="right" vertical="center"/>
    </xf>
    <xf numFmtId="0" fontId="13" fillId="0" borderId="1" xfId="0" applyFont="1" applyBorder="1" applyAlignment="1">
      <alignment vertical="center"/>
    </xf>
    <xf numFmtId="0" fontId="13" fillId="0" borderId="1" xfId="0" applyNumberFormat="1" applyFont="1" applyFill="1" applyBorder="1" applyAlignment="1"/>
    <xf numFmtId="0" fontId="11" fillId="0" borderId="1" xfId="0" applyFont="1" applyBorder="1" applyAlignment="1" applyProtection="1">
      <alignment vertical="center" wrapText="1"/>
    </xf>
    <xf numFmtId="0" fontId="13" fillId="0" borderId="1" xfId="0" applyFont="1" applyBorder="1" applyAlignment="1">
      <alignment horizontal="left" vertical="center"/>
    </xf>
    <xf numFmtId="0" fontId="13" fillId="0" borderId="1" xfId="0" applyNumberFormat="1" applyFont="1" applyFill="1" applyBorder="1" applyAlignment="1">
      <alignment horizontal="left"/>
    </xf>
    <xf numFmtId="0" fontId="13" fillId="0" borderId="1" xfId="0" applyNumberFormat="1" applyFont="1" applyBorder="1" applyAlignment="1">
      <alignment horizontal="left" vertical="center"/>
    </xf>
    <xf numFmtId="0" fontId="13" fillId="0" borderId="1" xfId="0" applyNumberFormat="1" applyFont="1" applyFill="1" applyBorder="1" applyAlignment="1">
      <alignment horizontal="left" vertical="center"/>
    </xf>
    <xf numFmtId="178" fontId="0" fillId="0" borderId="1" xfId="0" applyNumberFormat="1" applyBorder="1" applyAlignment="1">
      <alignment horizontal="left" vertical="center"/>
    </xf>
    <xf numFmtId="0" fontId="15" fillId="0" borderId="1" xfId="0" applyFont="1" applyBorder="1" applyAlignment="1">
      <alignment vertical="center" wrapText="1"/>
    </xf>
    <xf numFmtId="0" fontId="15" fillId="0" borderId="1" xfId="0" applyFont="1" applyBorder="1" applyAlignment="1">
      <alignment horizontal="left" vertical="center" wrapText="1"/>
    </xf>
    <xf numFmtId="0" fontId="15" fillId="0" borderId="1" xfId="0" applyFont="1" applyBorder="1" applyAlignment="1">
      <alignment horizontal="right" vertical="center" wrapText="1"/>
    </xf>
    <xf numFmtId="0" fontId="11" fillId="0" borderId="1" xfId="0" applyFont="1" applyBorder="1" applyAlignment="1">
      <alignment horizontal="left" vertical="center" wrapText="1"/>
    </xf>
    <xf numFmtId="176" fontId="11" fillId="0" borderId="1" xfId="0" applyNumberFormat="1" applyFont="1" applyBorder="1" applyAlignment="1">
      <alignment horizontal="left" vertical="center" wrapText="1"/>
    </xf>
    <xf numFmtId="0" fontId="13" fillId="0" borderId="1" xfId="0" applyNumberFormat="1" applyFont="1" applyFill="1" applyBorder="1" applyAlignment="1">
      <alignment vertical="center" wrapText="1"/>
    </xf>
    <xf numFmtId="0" fontId="13" fillId="2" borderId="1" xfId="0" applyFont="1" applyFill="1" applyBorder="1" applyAlignment="1">
      <alignment horizontal="left" vertical="center" wrapText="1"/>
    </xf>
    <xf numFmtId="0" fontId="13" fillId="2" borderId="1" xfId="0" applyFont="1" applyFill="1" applyBorder="1" applyAlignment="1">
      <alignment vertical="center" wrapText="1"/>
    </xf>
    <xf numFmtId="0" fontId="13" fillId="2" borderId="1" xfId="0" applyNumberFormat="1" applyFont="1" applyFill="1" applyBorder="1" applyAlignment="1">
      <alignment vertical="center" wrapText="1"/>
    </xf>
    <xf numFmtId="0" fontId="13" fillId="2" borderId="1" xfId="0" applyNumberFormat="1" applyFont="1" applyFill="1" applyBorder="1" applyAlignment="1">
      <alignment horizontal="left" vertical="center" wrapText="1"/>
    </xf>
    <xf numFmtId="0" fontId="13" fillId="2" borderId="1" xfId="0" applyNumberFormat="1" applyFont="1" applyFill="1" applyBorder="1" applyAlignment="1">
      <alignment wrapText="1"/>
    </xf>
    <xf numFmtId="177" fontId="13" fillId="2" borderId="1" xfId="0" applyNumberFormat="1" applyFont="1" applyFill="1" applyBorder="1" applyAlignment="1">
      <alignment horizontal="right" wrapText="1"/>
    </xf>
    <xf numFmtId="0" fontId="13" fillId="2" borderId="1" xfId="0" applyNumberFormat="1" applyFont="1" applyFill="1" applyBorder="1" applyAlignment="1">
      <alignment horizontal="right" wrapText="1"/>
    </xf>
    <xf numFmtId="0" fontId="14" fillId="2" borderId="1" xfId="0" applyFont="1" applyFill="1" applyBorder="1" applyAlignment="1">
      <alignment horizontal="left" vertical="center" wrapText="1"/>
    </xf>
    <xf numFmtId="176" fontId="14" fillId="2" borderId="1" xfId="0" applyNumberFormat="1" applyFont="1" applyFill="1" applyBorder="1" applyAlignment="1">
      <alignment horizontal="left" vertical="center" wrapText="1"/>
    </xf>
    <xf numFmtId="0" fontId="0" fillId="2" borderId="1" xfId="0" applyFill="1" applyBorder="1" applyAlignment="1">
      <alignment horizontal="left" vertical="center"/>
    </xf>
    <xf numFmtId="0" fontId="0" fillId="2" borderId="1" xfId="0" applyFill="1" applyBorder="1">
      <alignment vertical="center"/>
    </xf>
    <xf numFmtId="0" fontId="0" fillId="2" borderId="1" xfId="0" applyFill="1" applyBorder="1" applyAlignment="1">
      <alignment horizontal="right" vertical="center"/>
    </xf>
    <xf numFmtId="176" fontId="4" fillId="2" borderId="1" xfId="0" applyNumberFormat="1" applyFont="1" applyFill="1" applyBorder="1" applyAlignment="1">
      <alignment horizontal="left" vertical="center"/>
    </xf>
    <xf numFmtId="0" fontId="13" fillId="2" borderId="1" xfId="0" applyNumberFormat="1" applyFont="1" applyFill="1" applyBorder="1" applyAlignment="1">
      <alignment horizontal="right" vertical="center" wrapText="1"/>
    </xf>
    <xf numFmtId="0" fontId="12" fillId="2" borderId="0" xfId="0" applyFont="1" applyFill="1" applyBorder="1">
      <alignment vertical="center"/>
    </xf>
    <xf numFmtId="0" fontId="12" fillId="2" borderId="0" xfId="0" applyFont="1" applyFill="1">
      <alignment vertical="center"/>
    </xf>
    <xf numFmtId="0" fontId="13" fillId="0" borderId="1" xfId="0" applyFont="1" applyBorder="1" applyAlignment="1">
      <alignment horizontal="right" vertical="center"/>
    </xf>
    <xf numFmtId="177" fontId="14" fillId="0" borderId="1" xfId="0" applyNumberFormat="1" applyFont="1" applyBorder="1" applyAlignment="1">
      <alignment horizontal="right" vertical="center" wrapText="1"/>
    </xf>
    <xf numFmtId="177" fontId="13" fillId="2" borderId="1" xfId="0" applyNumberFormat="1" applyFont="1" applyFill="1" applyBorder="1" applyAlignment="1">
      <alignment horizontal="right" vertical="center" wrapText="1"/>
    </xf>
    <xf numFmtId="0" fontId="7" fillId="0" borderId="1" xfId="0" applyFont="1" applyFill="1" applyBorder="1" applyAlignment="1">
      <alignment horizontal="right" vertical="center"/>
    </xf>
    <xf numFmtId="0" fontId="7" fillId="2" borderId="1" xfId="0" applyFont="1" applyFill="1" applyBorder="1" applyAlignment="1">
      <alignment horizontal="right" vertical="center"/>
    </xf>
    <xf numFmtId="176" fontId="14" fillId="0" borderId="1" xfId="0" applyNumberFormat="1" applyFont="1" applyBorder="1" applyAlignment="1">
      <alignment horizontal="right" vertical="center" wrapText="1"/>
    </xf>
    <xf numFmtId="0" fontId="8" fillId="0" borderId="1" xfId="0" applyFont="1" applyBorder="1" applyAlignment="1">
      <alignment horizontal="right" vertical="center"/>
    </xf>
    <xf numFmtId="0" fontId="15" fillId="2" borderId="1" xfId="0" applyFont="1" applyFill="1" applyBorder="1" applyAlignment="1">
      <alignment vertical="center" wrapText="1"/>
    </xf>
    <xf numFmtId="0" fontId="15" fillId="2" borderId="1" xfId="0" applyFont="1" applyFill="1" applyBorder="1" applyAlignment="1">
      <alignment horizontal="right" vertical="center" wrapText="1"/>
    </xf>
    <xf numFmtId="0" fontId="11" fillId="2" borderId="1" xfId="0" applyFont="1" applyFill="1" applyBorder="1" applyAlignment="1">
      <alignment horizontal="left" vertical="center" wrapText="1"/>
    </xf>
    <xf numFmtId="176" fontId="11" fillId="2" borderId="1" xfId="0" applyNumberFormat="1" applyFont="1" applyFill="1" applyBorder="1" applyAlignment="1">
      <alignment horizontal="left" vertical="center" wrapText="1"/>
    </xf>
    <xf numFmtId="0" fontId="18" fillId="0" borderId="1" xfId="0" applyFont="1" applyBorder="1" applyAlignment="1">
      <alignment horizontal="left" vertical="center"/>
    </xf>
    <xf numFmtId="0" fontId="13" fillId="0" borderId="1" xfId="0" applyNumberFormat="1" applyFont="1" applyFill="1" applyBorder="1" applyAlignment="1">
      <alignment horizontal="right" vertical="center" wrapText="1"/>
    </xf>
    <xf numFmtId="0" fontId="13" fillId="0" borderId="1" xfId="0" applyNumberFormat="1" applyFont="1" applyFill="1" applyBorder="1" applyAlignment="1">
      <alignment horizontal="right" vertical="center"/>
    </xf>
    <xf numFmtId="177" fontId="13" fillId="0" borderId="1" xfId="0" applyNumberFormat="1" applyFont="1" applyFill="1" applyBorder="1" applyAlignment="1">
      <alignment horizontal="right" vertical="center" wrapText="1"/>
    </xf>
    <xf numFmtId="49" fontId="13" fillId="0" borderId="1" xfId="0" applyNumberFormat="1" applyFont="1" applyBorder="1" applyAlignment="1">
      <alignment vertical="center" wrapText="1"/>
    </xf>
    <xf numFmtId="49" fontId="0" fillId="0" borderId="1" xfId="0" applyNumberFormat="1" applyFont="1" applyFill="1" applyBorder="1" applyAlignment="1">
      <alignment vertical="center"/>
    </xf>
    <xf numFmtId="0" fontId="13" fillId="0" borderId="0" xfId="0" applyFont="1" applyBorder="1" applyAlignment="1">
      <alignment vertical="center" wrapText="1"/>
    </xf>
    <xf numFmtId="0" fontId="12" fillId="3" borderId="0" xfId="0" applyFont="1" applyFill="1" applyBorder="1">
      <alignment vertical="center"/>
    </xf>
    <xf numFmtId="0" fontId="12" fillId="3" borderId="0" xfId="0" applyFont="1" applyFill="1">
      <alignment vertical="center"/>
    </xf>
    <xf numFmtId="0" fontId="0" fillId="0" borderId="3" xfId="0" applyBorder="1" applyAlignment="1">
      <alignment horizontal="right" vertical="center"/>
    </xf>
    <xf numFmtId="0" fontId="14" fillId="2" borderId="1" xfId="0" applyFont="1" applyFill="1" applyBorder="1" applyAlignment="1">
      <alignment horizontal="right" vertical="center" wrapText="1"/>
    </xf>
    <xf numFmtId="0" fontId="14" fillId="0" borderId="1" xfId="0" applyFont="1" applyBorder="1" applyAlignment="1">
      <alignment horizontal="right" vertical="center" wrapText="1"/>
    </xf>
    <xf numFmtId="49" fontId="14" fillId="0" borderId="1" xfId="0" applyNumberFormat="1" applyFont="1" applyBorder="1" applyAlignment="1">
      <alignment horizontal="right" vertical="center" wrapText="1"/>
    </xf>
    <xf numFmtId="0" fontId="11" fillId="2" borderId="1" xfId="0" applyFont="1" applyFill="1" applyBorder="1" applyAlignment="1">
      <alignment horizontal="right" vertical="center" wrapText="1"/>
    </xf>
    <xf numFmtId="0" fontId="11" fillId="0" borderId="1" xfId="0" applyFont="1" applyBorder="1" applyAlignment="1">
      <alignment horizontal="right" vertical="center" wrapText="1"/>
    </xf>
    <xf numFmtId="0" fontId="4" fillId="0" borderId="1" xfId="0" applyFont="1" applyBorder="1" applyAlignment="1">
      <alignment horizontal="right" vertical="center"/>
    </xf>
    <xf numFmtId="0" fontId="11" fillId="0" borderId="0" xfId="0" applyFont="1" applyAlignment="1">
      <alignment horizontal="right" vertical="center" wrapText="1"/>
    </xf>
    <xf numFmtId="0" fontId="15" fillId="0" borderId="3" xfId="0" applyFont="1" applyBorder="1" applyAlignment="1">
      <alignment vertical="center" wrapText="1"/>
    </xf>
    <xf numFmtId="0" fontId="15" fillId="0" borderId="3" xfId="0" applyFont="1" applyBorder="1" applyAlignment="1">
      <alignment horizontal="left" vertical="center" wrapText="1"/>
    </xf>
    <xf numFmtId="0" fontId="14" fillId="0" borderId="1" xfId="0" applyFont="1" applyFill="1" applyBorder="1" applyAlignment="1">
      <alignment horizontal="right" vertical="center" wrapText="1"/>
    </xf>
    <xf numFmtId="176" fontId="11" fillId="0" borderId="1" xfId="0" applyNumberFormat="1" applyFont="1" applyBorder="1" applyAlignment="1">
      <alignment horizontal="right" vertical="center" wrapText="1"/>
    </xf>
    <xf numFmtId="176" fontId="4" fillId="0" borderId="1" xfId="0" applyNumberFormat="1" applyFont="1" applyBorder="1" applyAlignment="1">
      <alignment horizontal="right" vertical="center"/>
    </xf>
    <xf numFmtId="176" fontId="14" fillId="2" borderId="1" xfId="0" applyNumberFormat="1" applyFont="1" applyFill="1" applyBorder="1" applyAlignment="1">
      <alignment horizontal="right" vertical="center" wrapText="1"/>
    </xf>
    <xf numFmtId="176" fontId="11" fillId="2" borderId="1" xfId="0" applyNumberFormat="1" applyFont="1" applyFill="1" applyBorder="1" applyAlignment="1">
      <alignment horizontal="right" vertical="center" wrapText="1"/>
    </xf>
    <xf numFmtId="176" fontId="11" fillId="0" borderId="0" xfId="0" applyNumberFormat="1" applyFont="1" applyAlignment="1">
      <alignment horizontal="right" vertical="center" wrapText="1"/>
    </xf>
    <xf numFmtId="0" fontId="11" fillId="0" borderId="1" xfId="0" applyFont="1" applyFill="1" applyBorder="1" applyAlignment="1" applyProtection="1">
      <alignment horizontal="center" vertical="center" wrapText="1"/>
    </xf>
    <xf numFmtId="176" fontId="11" fillId="0" borderId="1" xfId="0" applyNumberFormat="1" applyFont="1" applyFill="1" applyBorder="1" applyAlignment="1" applyProtection="1">
      <alignment horizontal="center" vertical="center" wrapText="1"/>
    </xf>
    <xf numFmtId="0" fontId="22" fillId="0" borderId="1" xfId="0" applyFont="1" applyBorder="1" applyAlignment="1">
      <alignment vertical="center" wrapText="1"/>
    </xf>
    <xf numFmtId="0" fontId="22" fillId="2" borderId="1" xfId="0" applyFont="1" applyFill="1" applyBorder="1" applyAlignment="1">
      <alignment vertical="center" wrapText="1"/>
    </xf>
    <xf numFmtId="49" fontId="22" fillId="0" borderId="1" xfId="0" applyNumberFormat="1" applyFont="1" applyBorder="1" applyAlignment="1">
      <alignment vertical="center" wrapText="1"/>
    </xf>
    <xf numFmtId="49" fontId="21" fillId="0" borderId="1" xfId="0" applyNumberFormat="1" applyFont="1" applyFill="1" applyBorder="1" applyAlignment="1">
      <alignment vertical="center"/>
    </xf>
    <xf numFmtId="0" fontId="22" fillId="0" borderId="0" xfId="0" applyFont="1" applyBorder="1" applyAlignment="1">
      <alignment vertical="center" wrapText="1"/>
    </xf>
    <xf numFmtId="49" fontId="22" fillId="0" borderId="0" xfId="0" applyNumberFormat="1" applyFont="1" applyBorder="1" applyAlignment="1">
      <alignment vertical="center" wrapText="1"/>
    </xf>
    <xf numFmtId="0" fontId="0" fillId="0" borderId="0" xfId="0" applyBorder="1">
      <alignment vertical="center"/>
    </xf>
    <xf numFmtId="0" fontId="13" fillId="0" borderId="0" xfId="0" applyFont="1" applyBorder="1" applyAlignment="1">
      <alignment horizontal="left" vertical="center" wrapText="1"/>
    </xf>
    <xf numFmtId="0" fontId="13" fillId="0" borderId="0" xfId="0" applyNumberFormat="1" applyFont="1" applyFill="1" applyBorder="1" applyAlignment="1">
      <alignment vertical="center" wrapText="1"/>
    </xf>
    <xf numFmtId="0" fontId="0" fillId="0" borderId="0" xfId="0" applyBorder="1" applyAlignment="1">
      <alignment horizontal="left" vertical="center"/>
    </xf>
    <xf numFmtId="0" fontId="0" fillId="0" borderId="0" xfId="0" applyBorder="1" applyAlignment="1">
      <alignment horizontal="right" vertical="center"/>
    </xf>
    <xf numFmtId="176" fontId="14" fillId="0" borderId="0" xfId="0" applyNumberFormat="1" applyFont="1" applyBorder="1" applyAlignment="1">
      <alignment horizontal="right" vertical="center" wrapText="1"/>
    </xf>
    <xf numFmtId="176" fontId="4" fillId="0" borderId="0" xfId="0" applyNumberFormat="1" applyFont="1" applyBorder="1" applyAlignment="1">
      <alignment horizontal="left" vertical="center"/>
    </xf>
  </cellXfs>
  <cellStyles count="3">
    <cellStyle name="常规" xfId="0" builtinId="0"/>
    <cellStyle name="常规 2" xfId="1"/>
    <cellStyle name="常规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470"/>
  <sheetViews>
    <sheetView tabSelected="1" workbookViewId="0">
      <pane ySplit="1" topLeftCell="A9" activePane="bottomLeft" state="frozen"/>
      <selection pane="bottomLeft" activeCell="S16" sqref="S16"/>
    </sheetView>
  </sheetViews>
  <sheetFormatPr defaultRowHeight="14.25" outlineLevelRow="2"/>
  <cols>
    <col min="1" max="1" width="9.875" style="32" customWidth="1"/>
    <col min="2" max="2" width="43.5" style="37" customWidth="1"/>
    <col min="3" max="3" width="10" style="32" customWidth="1"/>
    <col min="4" max="4" width="20.5" style="32" bestFit="1" customWidth="1"/>
    <col min="5" max="5" width="6" style="37" customWidth="1"/>
    <col min="6" max="6" width="11.875" style="32" customWidth="1"/>
    <col min="7" max="7" width="7.875" style="37" customWidth="1"/>
    <col min="8" max="8" width="4.625" style="45" customWidth="1"/>
    <col min="9" max="9" width="5" style="45" customWidth="1"/>
    <col min="10" max="10" width="5.125" style="45" customWidth="1"/>
    <col min="11" max="11" width="5" style="45" customWidth="1"/>
    <col min="12" max="12" width="4.625" style="45" customWidth="1"/>
    <col min="13" max="13" width="4.625" style="114" customWidth="1"/>
    <col min="14" max="14" width="5.5" style="122" customWidth="1"/>
    <col min="15" max="15" width="5" style="114" bestFit="1" customWidth="1"/>
    <col min="16" max="16" width="7.125" style="39" customWidth="1"/>
    <col min="17" max="18" width="9.125" style="39" bestFit="1" customWidth="1"/>
    <col min="19" max="19" width="16.125" style="38" customWidth="1"/>
    <col min="20" max="66" width="9" style="29"/>
    <col min="67" max="16384" width="9" style="30"/>
  </cols>
  <sheetData>
    <row r="1" spans="1:66" ht="71.25">
      <c r="A1" s="26" t="s">
        <v>1</v>
      </c>
      <c r="B1" s="42" t="s">
        <v>2</v>
      </c>
      <c r="C1" s="42" t="s">
        <v>381</v>
      </c>
      <c r="D1" s="26" t="s">
        <v>643</v>
      </c>
      <c r="E1" s="26" t="s">
        <v>382</v>
      </c>
      <c r="F1" s="59" t="s">
        <v>4</v>
      </c>
      <c r="G1" s="42" t="s">
        <v>5</v>
      </c>
      <c r="H1" s="42" t="s">
        <v>385</v>
      </c>
      <c r="I1" s="42" t="s">
        <v>12</v>
      </c>
      <c r="J1" s="42" t="s">
        <v>387</v>
      </c>
      <c r="K1" s="42" t="s">
        <v>13</v>
      </c>
      <c r="L1" s="42" t="s">
        <v>14</v>
      </c>
      <c r="M1" s="123" t="s">
        <v>388</v>
      </c>
      <c r="N1" s="124" t="s">
        <v>389</v>
      </c>
      <c r="O1" s="124" t="s">
        <v>390</v>
      </c>
      <c r="P1" s="27" t="s">
        <v>391</v>
      </c>
      <c r="Q1" s="27" t="s">
        <v>392</v>
      </c>
      <c r="R1" s="27" t="s">
        <v>393</v>
      </c>
      <c r="S1" s="28" t="s">
        <v>394</v>
      </c>
    </row>
    <row r="2" spans="1:66" ht="20.100000000000001" customHeight="1" outlineLevel="2">
      <c r="A2" s="24"/>
      <c r="B2" s="41" t="s">
        <v>844</v>
      </c>
      <c r="C2" s="24"/>
      <c r="D2" s="70" t="s">
        <v>822</v>
      </c>
      <c r="E2" s="55"/>
      <c r="F2" s="33" t="s">
        <v>395</v>
      </c>
      <c r="G2" s="41" t="s">
        <v>396</v>
      </c>
      <c r="H2" s="56"/>
      <c r="I2" s="56"/>
      <c r="J2" s="56"/>
      <c r="K2" s="56"/>
      <c r="L2" s="56"/>
      <c r="M2" s="56"/>
      <c r="N2" s="56"/>
      <c r="O2" s="56"/>
      <c r="P2" s="24"/>
      <c r="Q2" s="55"/>
      <c r="R2" s="55">
        <v>15</v>
      </c>
      <c r="S2" s="24"/>
    </row>
    <row r="3" spans="1:66" ht="20.100000000000001" customHeight="1" outlineLevel="2">
      <c r="A3" s="33" t="s">
        <v>558</v>
      </c>
      <c r="B3" s="41" t="s">
        <v>397</v>
      </c>
      <c r="C3" s="33" t="s">
        <v>611</v>
      </c>
      <c r="D3" s="70" t="s">
        <v>662</v>
      </c>
      <c r="E3" s="47">
        <v>3</v>
      </c>
      <c r="F3" s="33" t="s">
        <v>395</v>
      </c>
      <c r="G3" s="41" t="s">
        <v>396</v>
      </c>
      <c r="H3" s="44">
        <v>20</v>
      </c>
      <c r="I3" s="48">
        <v>48</v>
      </c>
      <c r="J3" s="48">
        <v>48</v>
      </c>
      <c r="K3" s="48">
        <v>0</v>
      </c>
      <c r="L3" s="48">
        <v>0</v>
      </c>
      <c r="M3" s="109"/>
      <c r="N3" s="92">
        <f>IF(H3&lt;25,1,1+(H3-25)/H3)</f>
        <v>1</v>
      </c>
      <c r="O3" s="109">
        <v>1</v>
      </c>
      <c r="P3" s="34">
        <f>J3*N3*O3</f>
        <v>48</v>
      </c>
      <c r="Q3" s="34">
        <f>L3*M3*N3</f>
        <v>0</v>
      </c>
      <c r="R3" s="34">
        <f>P3+Q3</f>
        <v>48</v>
      </c>
      <c r="S3" s="31"/>
    </row>
    <row r="4" spans="1:66" ht="20.100000000000001" customHeight="1" outlineLevel="2">
      <c r="A4" s="57" t="s">
        <v>1386</v>
      </c>
      <c r="B4" s="60" t="s">
        <v>1387</v>
      </c>
      <c r="C4" s="57" t="s">
        <v>1509</v>
      </c>
      <c r="D4" s="70" t="s">
        <v>1502</v>
      </c>
      <c r="E4" s="62" t="s">
        <v>1444</v>
      </c>
      <c r="F4" s="33" t="s">
        <v>395</v>
      </c>
      <c r="G4" s="41" t="s">
        <v>1609</v>
      </c>
      <c r="H4" s="87">
        <v>20</v>
      </c>
      <c r="I4" s="56" t="s">
        <v>1494</v>
      </c>
      <c r="J4" s="56" t="s">
        <v>1495</v>
      </c>
      <c r="K4" s="56" t="s">
        <v>1494</v>
      </c>
      <c r="L4" s="56" t="s">
        <v>1495</v>
      </c>
      <c r="M4" s="56">
        <v>1</v>
      </c>
      <c r="N4" s="92"/>
      <c r="O4" s="112"/>
      <c r="P4" s="69"/>
      <c r="Q4" s="69"/>
      <c r="R4" s="69">
        <v>16</v>
      </c>
      <c r="S4" s="68" t="s">
        <v>1498</v>
      </c>
    </row>
    <row r="5" spans="1:66" ht="20.100000000000001" customHeight="1" outlineLevel="2">
      <c r="A5" s="57" t="s">
        <v>1118</v>
      </c>
      <c r="B5" s="60" t="s">
        <v>1119</v>
      </c>
      <c r="C5" s="57" t="s">
        <v>1088</v>
      </c>
      <c r="D5" s="70" t="s">
        <v>1089</v>
      </c>
      <c r="E5" s="62">
        <v>2</v>
      </c>
      <c r="F5" s="33" t="s">
        <v>395</v>
      </c>
      <c r="G5" s="41" t="s">
        <v>1137</v>
      </c>
      <c r="H5" s="87">
        <v>41</v>
      </c>
      <c r="I5" s="56">
        <v>0</v>
      </c>
      <c r="J5" s="56">
        <v>0</v>
      </c>
      <c r="K5" s="56">
        <v>0</v>
      </c>
      <c r="L5" s="56">
        <v>0</v>
      </c>
      <c r="M5" s="56"/>
      <c r="N5" s="92">
        <f>IF(H5&lt;25,1,1+(H5-25)/H5)</f>
        <v>1.3902439024390243</v>
      </c>
      <c r="O5" s="117">
        <v>1</v>
      </c>
      <c r="P5" s="24"/>
      <c r="Q5" s="64">
        <f>N5*E5*32</f>
        <v>88.975609756097555</v>
      </c>
      <c r="R5" s="64">
        <f>P5+Q5</f>
        <v>88.975609756097555</v>
      </c>
      <c r="S5" s="24"/>
    </row>
    <row r="6" spans="1:66" ht="20.100000000000001" customHeight="1" outlineLevel="2">
      <c r="A6" s="65"/>
      <c r="B6" s="66"/>
      <c r="C6" s="24" t="s">
        <v>642</v>
      </c>
      <c r="D6" s="70" t="s">
        <v>1221</v>
      </c>
      <c r="E6" s="55">
        <v>14</v>
      </c>
      <c r="F6" s="33" t="s">
        <v>395</v>
      </c>
      <c r="G6" s="41" t="s">
        <v>396</v>
      </c>
      <c r="H6" s="90">
        <v>3</v>
      </c>
      <c r="I6" s="67"/>
      <c r="J6" s="67"/>
      <c r="K6" s="67"/>
      <c r="L6" s="67"/>
      <c r="M6" s="112"/>
      <c r="N6" s="92">
        <f>IF(H6&lt;25,1,1+(H6-25)/H6)</f>
        <v>1</v>
      </c>
      <c r="O6" s="112"/>
      <c r="P6" s="69"/>
      <c r="Q6" s="69"/>
      <c r="R6" s="55">
        <f>0.3*13*H6</f>
        <v>11.7</v>
      </c>
      <c r="S6" s="68" t="s">
        <v>1235</v>
      </c>
    </row>
    <row r="7" spans="1:66" ht="20.100000000000001" customHeight="1" outlineLevel="2">
      <c r="A7" s="65"/>
      <c r="B7" s="66"/>
      <c r="C7" s="65"/>
      <c r="D7" s="70" t="s">
        <v>1702</v>
      </c>
      <c r="E7" s="66"/>
      <c r="F7" s="33" t="s">
        <v>395</v>
      </c>
      <c r="G7" s="41" t="s">
        <v>671</v>
      </c>
      <c r="H7" s="56">
        <v>7</v>
      </c>
      <c r="I7" s="67"/>
      <c r="J7" s="67"/>
      <c r="K7" s="67"/>
      <c r="L7" s="67"/>
      <c r="M7" s="112"/>
      <c r="N7" s="118"/>
      <c r="O7" s="112"/>
      <c r="P7" s="69"/>
      <c r="Q7" s="69"/>
      <c r="R7" s="69">
        <f>2*H7</f>
        <v>14</v>
      </c>
      <c r="S7" s="68" t="s">
        <v>1704</v>
      </c>
    </row>
    <row r="8" spans="1:66" ht="20.100000000000001" customHeight="1" outlineLevel="2">
      <c r="A8" s="51"/>
      <c r="B8" s="41"/>
      <c r="C8" s="33" t="s">
        <v>611</v>
      </c>
      <c r="D8" s="70" t="s">
        <v>593</v>
      </c>
      <c r="E8" s="52"/>
      <c r="F8" s="33" t="s">
        <v>395</v>
      </c>
      <c r="G8" s="41" t="s">
        <v>671</v>
      </c>
      <c r="H8" s="56">
        <v>5</v>
      </c>
      <c r="I8" s="93"/>
      <c r="J8" s="93"/>
      <c r="K8" s="93"/>
      <c r="L8" s="93"/>
      <c r="M8" s="113"/>
      <c r="N8" s="119"/>
      <c r="O8" s="113"/>
      <c r="P8" s="54"/>
      <c r="Q8" s="54"/>
      <c r="R8" s="54">
        <f>H8*14</f>
        <v>70</v>
      </c>
      <c r="S8" s="53"/>
    </row>
    <row r="9" spans="1:66" ht="20.100000000000001" customHeight="1" outlineLevel="1">
      <c r="A9" s="51"/>
      <c r="B9" s="41"/>
      <c r="C9" s="33"/>
      <c r="D9" s="70"/>
      <c r="E9" s="52"/>
      <c r="F9" s="125" t="s">
        <v>1752</v>
      </c>
      <c r="G9" s="41"/>
      <c r="H9" s="56"/>
      <c r="I9" s="93"/>
      <c r="J9" s="93"/>
      <c r="K9" s="93"/>
      <c r="L9" s="93"/>
      <c r="M9" s="113"/>
      <c r="N9" s="119"/>
      <c r="O9" s="113"/>
      <c r="P9" s="54"/>
      <c r="Q9" s="54"/>
      <c r="R9" s="54">
        <f>SUBTOTAL(9,R2:R8)</f>
        <v>263.67560975609751</v>
      </c>
      <c r="S9" s="53"/>
    </row>
    <row r="10" spans="1:66" ht="20.100000000000001" customHeight="1" outlineLevel="2">
      <c r="A10" s="72"/>
      <c r="B10" s="71" t="s">
        <v>1709</v>
      </c>
      <c r="C10" s="72" t="s">
        <v>1710</v>
      </c>
      <c r="D10" s="73" t="s">
        <v>949</v>
      </c>
      <c r="E10" s="74">
        <v>2</v>
      </c>
      <c r="F10" s="72" t="s">
        <v>1162</v>
      </c>
      <c r="G10" s="71" t="s">
        <v>1708</v>
      </c>
      <c r="H10" s="89">
        <v>25</v>
      </c>
      <c r="I10" s="84">
        <v>32</v>
      </c>
      <c r="J10" s="84">
        <v>32</v>
      </c>
      <c r="K10" s="84">
        <v>0</v>
      </c>
      <c r="L10" s="84">
        <v>0</v>
      </c>
      <c r="M10" s="108"/>
      <c r="N10" s="120"/>
      <c r="O10" s="108"/>
      <c r="P10" s="79"/>
      <c r="Q10" s="79"/>
      <c r="R10" s="79">
        <v>32</v>
      </c>
      <c r="S10" s="78" t="s">
        <v>1716</v>
      </c>
    </row>
    <row r="11" spans="1:66" ht="20.100000000000001" customHeight="1" outlineLevel="2">
      <c r="A11" s="24"/>
      <c r="B11" s="41" t="s">
        <v>843</v>
      </c>
      <c r="C11" s="24"/>
      <c r="D11" s="70" t="s">
        <v>822</v>
      </c>
      <c r="E11" s="55"/>
      <c r="F11" s="33" t="s">
        <v>1162</v>
      </c>
      <c r="G11" s="41" t="s">
        <v>824</v>
      </c>
      <c r="H11" s="56"/>
      <c r="I11" s="56"/>
      <c r="J11" s="56"/>
      <c r="K11" s="56"/>
      <c r="L11" s="56"/>
      <c r="M11" s="56"/>
      <c r="N11" s="56"/>
      <c r="O11" s="56"/>
      <c r="P11" s="24"/>
      <c r="Q11" s="55"/>
      <c r="R11" s="55">
        <v>15</v>
      </c>
      <c r="S11" s="24"/>
    </row>
    <row r="12" spans="1:66" s="86" customFormat="1" ht="20.100000000000001" customHeight="1" outlineLevel="2">
      <c r="A12" s="24"/>
      <c r="B12" s="55"/>
      <c r="C12" s="24" t="s">
        <v>642</v>
      </c>
      <c r="D12" s="70" t="s">
        <v>1221</v>
      </c>
      <c r="E12" s="55">
        <v>14</v>
      </c>
      <c r="F12" s="33" t="s">
        <v>1162</v>
      </c>
      <c r="G12" s="41" t="s">
        <v>1192</v>
      </c>
      <c r="H12" s="90">
        <v>2</v>
      </c>
      <c r="I12" s="56"/>
      <c r="J12" s="56"/>
      <c r="K12" s="56"/>
      <c r="L12" s="56"/>
      <c r="M12" s="56"/>
      <c r="N12" s="92">
        <f>IF(H12&lt;25,1,1+(H12-25)/H12)</f>
        <v>1</v>
      </c>
      <c r="O12" s="56"/>
      <c r="P12" s="24"/>
      <c r="Q12" s="55"/>
      <c r="R12" s="55">
        <f>0.3*13*H12</f>
        <v>7.8</v>
      </c>
      <c r="S12" s="24" t="s">
        <v>1235</v>
      </c>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c r="AZ12" s="85"/>
      <c r="BA12" s="85"/>
      <c r="BB12" s="85"/>
      <c r="BC12" s="85"/>
      <c r="BD12" s="85"/>
      <c r="BE12" s="85"/>
      <c r="BF12" s="85"/>
      <c r="BG12" s="85"/>
      <c r="BH12" s="85"/>
      <c r="BI12" s="85"/>
      <c r="BJ12" s="85"/>
      <c r="BK12" s="85"/>
      <c r="BL12" s="85"/>
      <c r="BM12" s="85"/>
      <c r="BN12" s="85"/>
    </row>
    <row r="13" spans="1:66" ht="20.100000000000001" customHeight="1" outlineLevel="2">
      <c r="A13" s="65"/>
      <c r="B13" s="66"/>
      <c r="C13" s="65"/>
      <c r="D13" s="70" t="s">
        <v>1702</v>
      </c>
      <c r="E13" s="66"/>
      <c r="F13" s="33" t="s">
        <v>1162</v>
      </c>
      <c r="G13" s="41" t="s">
        <v>672</v>
      </c>
      <c r="H13" s="56">
        <v>4</v>
      </c>
      <c r="I13" s="67"/>
      <c r="J13" s="67"/>
      <c r="K13" s="67"/>
      <c r="L13" s="67"/>
      <c r="M13" s="112"/>
      <c r="N13" s="118"/>
      <c r="O13" s="112"/>
      <c r="P13" s="69"/>
      <c r="Q13" s="69"/>
      <c r="R13" s="69">
        <f>2*H13</f>
        <v>8</v>
      </c>
      <c r="S13" s="68" t="s">
        <v>1704</v>
      </c>
    </row>
    <row r="14" spans="1:66" ht="20.100000000000001" customHeight="1" outlineLevel="2">
      <c r="A14" s="24"/>
      <c r="B14" s="41"/>
      <c r="C14" s="33" t="s">
        <v>611</v>
      </c>
      <c r="D14" s="70" t="s">
        <v>593</v>
      </c>
      <c r="E14" s="55"/>
      <c r="F14" s="33" t="s">
        <v>1162</v>
      </c>
      <c r="G14" s="41" t="s">
        <v>672</v>
      </c>
      <c r="H14" s="56">
        <v>3</v>
      </c>
      <c r="I14" s="56"/>
      <c r="J14" s="56"/>
      <c r="K14" s="56"/>
      <c r="L14" s="56"/>
      <c r="M14" s="56"/>
      <c r="N14" s="56"/>
      <c r="O14" s="56"/>
      <c r="P14" s="24"/>
      <c r="Q14" s="55"/>
      <c r="R14" s="54">
        <f>H14*14</f>
        <v>42</v>
      </c>
      <c r="S14" s="24"/>
    </row>
    <row r="15" spans="1:66" ht="20.100000000000001" customHeight="1" outlineLevel="1">
      <c r="A15" s="24"/>
      <c r="B15" s="41"/>
      <c r="C15" s="33"/>
      <c r="D15" s="70"/>
      <c r="E15" s="55"/>
      <c r="F15" s="125" t="s">
        <v>1753</v>
      </c>
      <c r="G15" s="41"/>
      <c r="H15" s="56"/>
      <c r="I15" s="56"/>
      <c r="J15" s="56"/>
      <c r="K15" s="56"/>
      <c r="L15" s="56"/>
      <c r="M15" s="56"/>
      <c r="N15" s="56"/>
      <c r="O15" s="56"/>
      <c r="P15" s="24"/>
      <c r="Q15" s="55"/>
      <c r="R15" s="54">
        <f>SUBTOTAL(9,R10:R14)</f>
        <v>104.8</v>
      </c>
      <c r="S15" s="24"/>
    </row>
    <row r="16" spans="1:66" ht="20.100000000000001" customHeight="1" outlineLevel="2">
      <c r="A16" s="33" t="s">
        <v>552</v>
      </c>
      <c r="B16" s="41" t="s">
        <v>553</v>
      </c>
      <c r="C16" s="33" t="s">
        <v>611</v>
      </c>
      <c r="D16" s="70" t="s">
        <v>662</v>
      </c>
      <c r="E16" s="47">
        <v>3</v>
      </c>
      <c r="F16" s="33" t="s">
        <v>398</v>
      </c>
      <c r="G16" s="41" t="s">
        <v>399</v>
      </c>
      <c r="H16" s="44">
        <v>50</v>
      </c>
      <c r="I16" s="48">
        <v>48</v>
      </c>
      <c r="J16" s="48">
        <v>48</v>
      </c>
      <c r="K16" s="48">
        <v>0</v>
      </c>
      <c r="L16" s="48">
        <v>0</v>
      </c>
      <c r="M16" s="109"/>
      <c r="N16" s="92">
        <f>IF(H16&lt;25,1,1+(H16-25)/H16)</f>
        <v>1.5</v>
      </c>
      <c r="O16" s="109">
        <v>1</v>
      </c>
      <c r="P16" s="34">
        <f>J16*N16*O16</f>
        <v>72</v>
      </c>
      <c r="Q16" s="34">
        <f>L16*M16*N16</f>
        <v>0</v>
      </c>
      <c r="R16" s="34">
        <f>P16+Q16</f>
        <v>72</v>
      </c>
      <c r="S16" s="31"/>
    </row>
    <row r="17" spans="1:19" ht="20.100000000000001" customHeight="1" outlineLevel="2">
      <c r="A17" s="57" t="s">
        <v>1358</v>
      </c>
      <c r="B17" s="60" t="s">
        <v>1359</v>
      </c>
      <c r="C17" s="57" t="s">
        <v>1509</v>
      </c>
      <c r="D17" s="70" t="s">
        <v>1502</v>
      </c>
      <c r="E17" s="62" t="s">
        <v>1444</v>
      </c>
      <c r="F17" s="33" t="s">
        <v>398</v>
      </c>
      <c r="G17" s="41" t="s">
        <v>1595</v>
      </c>
      <c r="H17" s="87">
        <v>49</v>
      </c>
      <c r="I17" s="56" t="s">
        <v>1494</v>
      </c>
      <c r="J17" s="56" t="s">
        <v>1495</v>
      </c>
      <c r="K17" s="56" t="s">
        <v>1494</v>
      </c>
      <c r="L17" s="56" t="s">
        <v>1495</v>
      </c>
      <c r="M17" s="56">
        <v>1</v>
      </c>
      <c r="N17" s="92"/>
      <c r="O17" s="112"/>
      <c r="P17" s="69"/>
      <c r="Q17" s="69"/>
      <c r="R17" s="69">
        <v>23.836734693877553</v>
      </c>
      <c r="S17" s="68" t="s">
        <v>1498</v>
      </c>
    </row>
    <row r="18" spans="1:19" ht="20.100000000000001" customHeight="1" outlineLevel="2">
      <c r="A18" s="33" t="s">
        <v>400</v>
      </c>
      <c r="B18" s="41" t="s">
        <v>401</v>
      </c>
      <c r="C18" s="33" t="s">
        <v>611</v>
      </c>
      <c r="D18" s="70" t="s">
        <v>662</v>
      </c>
      <c r="E18" s="47">
        <v>3</v>
      </c>
      <c r="F18" s="33" t="s">
        <v>398</v>
      </c>
      <c r="G18" s="41" t="s">
        <v>399</v>
      </c>
      <c r="H18" s="44">
        <v>93</v>
      </c>
      <c r="I18" s="48">
        <v>48</v>
      </c>
      <c r="J18" s="48">
        <v>48</v>
      </c>
      <c r="K18" s="48">
        <v>0</v>
      </c>
      <c r="L18" s="48">
        <v>0</v>
      </c>
      <c r="M18" s="109"/>
      <c r="N18" s="92">
        <f>IF(H18&lt;25,1,1+(H18-25)/H18)</f>
        <v>1.7311827956989247</v>
      </c>
      <c r="O18" s="109">
        <v>1</v>
      </c>
      <c r="P18" s="34">
        <f>J18*N18*O18</f>
        <v>83.096774193548384</v>
      </c>
      <c r="Q18" s="34">
        <f>L18*M18*N18</f>
        <v>0</v>
      </c>
      <c r="R18" s="34">
        <f>P18+Q18</f>
        <v>83.096774193548384</v>
      </c>
      <c r="S18" s="31"/>
    </row>
    <row r="19" spans="1:19" ht="20.100000000000001" customHeight="1" outlineLevel="2">
      <c r="A19" s="33" t="s">
        <v>400</v>
      </c>
      <c r="B19" s="41" t="s">
        <v>401</v>
      </c>
      <c r="C19" s="33" t="s">
        <v>611</v>
      </c>
      <c r="D19" s="70" t="s">
        <v>662</v>
      </c>
      <c r="E19" s="47">
        <v>3</v>
      </c>
      <c r="F19" s="33" t="s">
        <v>398</v>
      </c>
      <c r="G19" s="41" t="s">
        <v>399</v>
      </c>
      <c r="H19" s="44">
        <v>85</v>
      </c>
      <c r="I19" s="48">
        <v>48</v>
      </c>
      <c r="J19" s="48">
        <v>48</v>
      </c>
      <c r="K19" s="48">
        <v>0</v>
      </c>
      <c r="L19" s="48">
        <v>0</v>
      </c>
      <c r="M19" s="109"/>
      <c r="N19" s="92">
        <f>IF(H19&lt;25,1,1+(H19-25)/H19)</f>
        <v>1.7058823529411766</v>
      </c>
      <c r="O19" s="109">
        <v>1</v>
      </c>
      <c r="P19" s="34">
        <f>J19*N19*O19</f>
        <v>81.882352941176478</v>
      </c>
      <c r="Q19" s="34">
        <f>L19*M19*N19</f>
        <v>0</v>
      </c>
      <c r="R19" s="34">
        <f>P19+Q19</f>
        <v>81.882352941176478</v>
      </c>
      <c r="S19" s="31"/>
    </row>
    <row r="20" spans="1:19" ht="20.100000000000001" customHeight="1" outlineLevel="2">
      <c r="A20" s="57" t="s">
        <v>1114</v>
      </c>
      <c r="B20" s="60" t="s">
        <v>1115</v>
      </c>
      <c r="C20" s="57" t="s">
        <v>611</v>
      </c>
      <c r="D20" s="70" t="s">
        <v>1089</v>
      </c>
      <c r="E20" s="62">
        <v>2</v>
      </c>
      <c r="F20" s="33" t="s">
        <v>398</v>
      </c>
      <c r="G20" s="41" t="s">
        <v>1133</v>
      </c>
      <c r="H20" s="87">
        <v>52</v>
      </c>
      <c r="I20" s="56">
        <v>0</v>
      </c>
      <c r="J20" s="56">
        <v>0</v>
      </c>
      <c r="K20" s="56">
        <v>0</v>
      </c>
      <c r="L20" s="56">
        <v>0</v>
      </c>
      <c r="M20" s="56"/>
      <c r="N20" s="92">
        <f>IF(H20&lt;25,1,1+(H20-25)/H20)</f>
        <v>1.5192307692307692</v>
      </c>
      <c r="O20" s="117">
        <v>1</v>
      </c>
      <c r="P20" s="24"/>
      <c r="Q20" s="64">
        <f>N20*E20*32</f>
        <v>97.230769230769226</v>
      </c>
      <c r="R20" s="64">
        <f>P20+Q20</f>
        <v>97.230769230769226</v>
      </c>
      <c r="S20" s="24"/>
    </row>
    <row r="21" spans="1:19" ht="20.100000000000001" customHeight="1" outlineLevel="2">
      <c r="A21" s="57" t="s">
        <v>1360</v>
      </c>
      <c r="B21" s="60" t="s">
        <v>1361</v>
      </c>
      <c r="C21" s="57" t="s">
        <v>1509</v>
      </c>
      <c r="D21" s="70" t="s">
        <v>1502</v>
      </c>
      <c r="E21" s="62" t="s">
        <v>1444</v>
      </c>
      <c r="F21" s="33" t="s">
        <v>398</v>
      </c>
      <c r="G21" s="41" t="s">
        <v>1595</v>
      </c>
      <c r="H21" s="87">
        <v>89</v>
      </c>
      <c r="I21" s="56" t="s">
        <v>1494</v>
      </c>
      <c r="J21" s="56" t="s">
        <v>1495</v>
      </c>
      <c r="K21" s="56" t="s">
        <v>1494</v>
      </c>
      <c r="L21" s="56" t="s">
        <v>1495</v>
      </c>
      <c r="M21" s="56">
        <v>2</v>
      </c>
      <c r="N21" s="92"/>
      <c r="O21" s="112"/>
      <c r="P21" s="69"/>
      <c r="Q21" s="69"/>
      <c r="R21" s="69">
        <v>46.022471910112358</v>
      </c>
      <c r="S21" s="68" t="s">
        <v>1498</v>
      </c>
    </row>
    <row r="22" spans="1:19" ht="20.100000000000001" customHeight="1" outlineLevel="2">
      <c r="A22" s="57" t="s">
        <v>1360</v>
      </c>
      <c r="B22" s="60" t="s">
        <v>1361</v>
      </c>
      <c r="C22" s="57" t="s">
        <v>1509</v>
      </c>
      <c r="D22" s="70" t="s">
        <v>1502</v>
      </c>
      <c r="E22" s="62" t="s">
        <v>1444</v>
      </c>
      <c r="F22" s="33" t="s">
        <v>398</v>
      </c>
      <c r="G22" s="41" t="s">
        <v>1595</v>
      </c>
      <c r="H22" s="87">
        <v>62</v>
      </c>
      <c r="I22" s="56" t="s">
        <v>1494</v>
      </c>
      <c r="J22" s="56" t="s">
        <v>1495</v>
      </c>
      <c r="K22" s="56" t="s">
        <v>1494</v>
      </c>
      <c r="L22" s="56" t="s">
        <v>1495</v>
      </c>
      <c r="M22" s="56">
        <v>2</v>
      </c>
      <c r="N22" s="92"/>
      <c r="O22" s="112"/>
      <c r="P22" s="69"/>
      <c r="Q22" s="69"/>
      <c r="R22" s="69">
        <v>38.193548387096776</v>
      </c>
      <c r="S22" s="68" t="s">
        <v>1498</v>
      </c>
    </row>
    <row r="23" spans="1:19" ht="20.100000000000001" customHeight="1" outlineLevel="2">
      <c r="A23" s="24"/>
      <c r="B23" s="41" t="s">
        <v>896</v>
      </c>
      <c r="C23" s="24"/>
      <c r="D23" s="70" t="s">
        <v>822</v>
      </c>
      <c r="E23" s="55"/>
      <c r="F23" s="33" t="s">
        <v>398</v>
      </c>
      <c r="G23" s="41" t="s">
        <v>928</v>
      </c>
      <c r="H23" s="56"/>
      <c r="I23" s="56"/>
      <c r="J23" s="56"/>
      <c r="K23" s="56"/>
      <c r="L23" s="56"/>
      <c r="M23" s="56"/>
      <c r="N23" s="56"/>
      <c r="O23" s="56"/>
      <c r="P23" s="24"/>
      <c r="Q23" s="55"/>
      <c r="R23" s="55">
        <v>15</v>
      </c>
      <c r="S23" s="24"/>
    </row>
    <row r="24" spans="1:19" ht="20.100000000000001" customHeight="1" outlineLevel="2">
      <c r="A24" s="24"/>
      <c r="B24" s="55"/>
      <c r="C24" s="24" t="s">
        <v>642</v>
      </c>
      <c r="D24" s="70" t="s">
        <v>1223</v>
      </c>
      <c r="E24" s="55">
        <v>14</v>
      </c>
      <c r="F24" s="33" t="s">
        <v>398</v>
      </c>
      <c r="G24" s="41" t="s">
        <v>1180</v>
      </c>
      <c r="H24" s="90">
        <v>7</v>
      </c>
      <c r="I24" s="56"/>
      <c r="J24" s="56"/>
      <c r="K24" s="56"/>
      <c r="L24" s="56"/>
      <c r="M24" s="56"/>
      <c r="N24" s="92">
        <f>IF(H24&lt;25,1,1+(H24-25)/H24)</f>
        <v>1</v>
      </c>
      <c r="O24" s="56"/>
      <c r="P24" s="24"/>
      <c r="Q24" s="55"/>
      <c r="R24" s="55">
        <f>0.3*13*H24</f>
        <v>27.3</v>
      </c>
      <c r="S24" s="24" t="s">
        <v>1235</v>
      </c>
    </row>
    <row r="25" spans="1:19" ht="20.100000000000001" customHeight="1" outlineLevel="2">
      <c r="A25" s="65"/>
      <c r="B25" s="66"/>
      <c r="C25" s="65"/>
      <c r="D25" s="70" t="s">
        <v>1702</v>
      </c>
      <c r="E25" s="66"/>
      <c r="F25" s="33" t="s">
        <v>398</v>
      </c>
      <c r="G25" s="41" t="s">
        <v>928</v>
      </c>
      <c r="H25" s="56">
        <v>13</v>
      </c>
      <c r="I25" s="67"/>
      <c r="J25" s="67"/>
      <c r="K25" s="67"/>
      <c r="L25" s="67"/>
      <c r="M25" s="112"/>
      <c r="N25" s="118"/>
      <c r="O25" s="112"/>
      <c r="P25" s="69"/>
      <c r="Q25" s="69"/>
      <c r="R25" s="69">
        <f>2*H25</f>
        <v>26</v>
      </c>
      <c r="S25" s="68" t="s">
        <v>1705</v>
      </c>
    </row>
    <row r="26" spans="1:19" ht="20.100000000000001" customHeight="1" outlineLevel="2">
      <c r="A26" s="24"/>
      <c r="B26" s="55"/>
      <c r="C26" s="33" t="s">
        <v>611</v>
      </c>
      <c r="D26" s="70" t="s">
        <v>593</v>
      </c>
      <c r="E26" s="55"/>
      <c r="F26" s="33" t="s">
        <v>398</v>
      </c>
      <c r="G26" s="41" t="s">
        <v>928</v>
      </c>
      <c r="H26" s="56">
        <v>7</v>
      </c>
      <c r="I26" s="56"/>
      <c r="J26" s="56"/>
      <c r="K26" s="56"/>
      <c r="L26" s="56"/>
      <c r="M26" s="56"/>
      <c r="N26" s="56"/>
      <c r="O26" s="56"/>
      <c r="P26" s="24"/>
      <c r="Q26" s="55"/>
      <c r="R26" s="54">
        <f>H26*14</f>
        <v>98</v>
      </c>
      <c r="S26" s="24"/>
    </row>
    <row r="27" spans="1:19" ht="20.100000000000001" customHeight="1" outlineLevel="1">
      <c r="A27" s="24"/>
      <c r="B27" s="55"/>
      <c r="C27" s="33"/>
      <c r="D27" s="70"/>
      <c r="E27" s="55"/>
      <c r="F27" s="125" t="s">
        <v>1754</v>
      </c>
      <c r="G27" s="41"/>
      <c r="H27" s="56"/>
      <c r="I27" s="56"/>
      <c r="J27" s="56"/>
      <c r="K27" s="56"/>
      <c r="L27" s="56"/>
      <c r="M27" s="56"/>
      <c r="N27" s="56"/>
      <c r="O27" s="56"/>
      <c r="P27" s="24"/>
      <c r="Q27" s="55"/>
      <c r="R27" s="54">
        <f>SUBTOTAL(9,R16:R26)</f>
        <v>608.56265135658077</v>
      </c>
      <c r="S27" s="24"/>
    </row>
    <row r="28" spans="1:19" ht="20.100000000000001" customHeight="1" outlineLevel="2">
      <c r="A28" s="33" t="s">
        <v>365</v>
      </c>
      <c r="B28" s="41" t="s">
        <v>951</v>
      </c>
      <c r="C28" s="33" t="s">
        <v>611</v>
      </c>
      <c r="D28" s="70" t="s">
        <v>662</v>
      </c>
      <c r="E28" s="47">
        <v>3</v>
      </c>
      <c r="F28" s="33" t="s">
        <v>634</v>
      </c>
      <c r="G28" s="41" t="s">
        <v>589</v>
      </c>
      <c r="H28" s="44">
        <v>35</v>
      </c>
      <c r="I28" s="48">
        <v>48</v>
      </c>
      <c r="J28" s="48">
        <v>48</v>
      </c>
      <c r="K28" s="48">
        <v>0</v>
      </c>
      <c r="L28" s="48">
        <v>0</v>
      </c>
      <c r="M28" s="109"/>
      <c r="N28" s="92">
        <f>IF(H28&lt;25,1,1+(H28-25)/H28)</f>
        <v>1.2857142857142856</v>
      </c>
      <c r="O28" s="109">
        <v>1</v>
      </c>
      <c r="P28" s="34">
        <f>J28*N28*O28</f>
        <v>61.714285714285708</v>
      </c>
      <c r="Q28" s="34">
        <f>L28*M28*N28</f>
        <v>0</v>
      </c>
      <c r="R28" s="34">
        <f>P28+Q28</f>
        <v>61.714285714285708</v>
      </c>
      <c r="S28" s="31"/>
    </row>
    <row r="29" spans="1:19" ht="20.100000000000001" customHeight="1" outlineLevel="2">
      <c r="A29" s="57" t="s">
        <v>1420</v>
      </c>
      <c r="B29" s="60" t="s">
        <v>1421</v>
      </c>
      <c r="C29" s="57" t="s">
        <v>1631</v>
      </c>
      <c r="D29" s="70" t="s">
        <v>1632</v>
      </c>
      <c r="E29" s="62" t="s">
        <v>1444</v>
      </c>
      <c r="F29" s="33" t="s">
        <v>634</v>
      </c>
      <c r="G29" s="41" t="s">
        <v>1633</v>
      </c>
      <c r="H29" s="87">
        <v>34</v>
      </c>
      <c r="I29" s="56" t="s">
        <v>1494</v>
      </c>
      <c r="J29" s="56" t="s">
        <v>1495</v>
      </c>
      <c r="K29" s="56" t="s">
        <v>1494</v>
      </c>
      <c r="L29" s="56" t="s">
        <v>1495</v>
      </c>
      <c r="M29" s="56">
        <v>1</v>
      </c>
      <c r="N29" s="92"/>
      <c r="O29" s="112"/>
      <c r="P29" s="69"/>
      <c r="Q29" s="69"/>
      <c r="R29" s="69">
        <v>20.235294117647058</v>
      </c>
      <c r="S29" s="68" t="s">
        <v>1498</v>
      </c>
    </row>
    <row r="30" spans="1:19" ht="20.100000000000001" customHeight="1" outlineLevel="2">
      <c r="A30" s="24"/>
      <c r="B30" s="55"/>
      <c r="C30" s="24" t="s">
        <v>642</v>
      </c>
      <c r="D30" s="70" t="s">
        <v>1223</v>
      </c>
      <c r="E30" s="55">
        <v>14</v>
      </c>
      <c r="F30" s="33" t="s">
        <v>634</v>
      </c>
      <c r="G30" s="41" t="s">
        <v>589</v>
      </c>
      <c r="H30" s="90">
        <v>3</v>
      </c>
      <c r="I30" s="56"/>
      <c r="J30" s="56"/>
      <c r="K30" s="56"/>
      <c r="L30" s="56"/>
      <c r="M30" s="56"/>
      <c r="N30" s="92">
        <f>IF(H30&lt;25,1,1+(H30-25)/H30)</f>
        <v>1</v>
      </c>
      <c r="O30" s="56"/>
      <c r="P30" s="24"/>
      <c r="Q30" s="55"/>
      <c r="R30" s="55">
        <f>0.3*13*H30</f>
        <v>11.7</v>
      </c>
      <c r="S30" s="24" t="s">
        <v>1235</v>
      </c>
    </row>
    <row r="31" spans="1:19" ht="20.100000000000001" customHeight="1" outlineLevel="2">
      <c r="A31" s="65"/>
      <c r="B31" s="66"/>
      <c r="C31" s="65"/>
      <c r="D31" s="70" t="s">
        <v>1702</v>
      </c>
      <c r="E31" s="66"/>
      <c r="F31" s="33" t="s">
        <v>634</v>
      </c>
      <c r="G31" s="41" t="s">
        <v>674</v>
      </c>
      <c r="H31" s="56">
        <v>6</v>
      </c>
      <c r="I31" s="67"/>
      <c r="J31" s="67"/>
      <c r="K31" s="67"/>
      <c r="L31" s="67"/>
      <c r="M31" s="112"/>
      <c r="N31" s="118"/>
      <c r="O31" s="112"/>
      <c r="P31" s="69"/>
      <c r="Q31" s="69"/>
      <c r="R31" s="69">
        <f>2*H31</f>
        <v>12</v>
      </c>
      <c r="S31" s="68" t="s">
        <v>1703</v>
      </c>
    </row>
    <row r="32" spans="1:19" ht="20.100000000000001" customHeight="1" outlineLevel="2">
      <c r="A32" s="24"/>
      <c r="B32" s="41"/>
      <c r="C32" s="33" t="s">
        <v>611</v>
      </c>
      <c r="D32" s="70" t="s">
        <v>593</v>
      </c>
      <c r="E32" s="55"/>
      <c r="F32" s="33" t="s">
        <v>634</v>
      </c>
      <c r="G32" s="41" t="s">
        <v>674</v>
      </c>
      <c r="H32" s="56">
        <v>3</v>
      </c>
      <c r="I32" s="56"/>
      <c r="J32" s="56"/>
      <c r="K32" s="56"/>
      <c r="L32" s="56"/>
      <c r="M32" s="56"/>
      <c r="N32" s="56"/>
      <c r="O32" s="56"/>
      <c r="P32" s="24"/>
      <c r="Q32" s="55"/>
      <c r="R32" s="54">
        <f>H32*14</f>
        <v>42</v>
      </c>
      <c r="S32" s="24"/>
    </row>
    <row r="33" spans="1:19" ht="20.100000000000001" customHeight="1" outlineLevel="1">
      <c r="A33" s="24"/>
      <c r="B33" s="41"/>
      <c r="C33" s="33"/>
      <c r="D33" s="70"/>
      <c r="E33" s="55"/>
      <c r="F33" s="125" t="s">
        <v>1755</v>
      </c>
      <c r="G33" s="41"/>
      <c r="H33" s="56"/>
      <c r="I33" s="56"/>
      <c r="J33" s="56"/>
      <c r="K33" s="56"/>
      <c r="L33" s="56"/>
      <c r="M33" s="56"/>
      <c r="N33" s="56"/>
      <c r="O33" s="56"/>
      <c r="P33" s="24"/>
      <c r="Q33" s="55"/>
      <c r="R33" s="54">
        <f>SUBTOTAL(9,R28:R32)</f>
        <v>147.64957983193278</v>
      </c>
      <c r="S33" s="24"/>
    </row>
    <row r="34" spans="1:19" ht="20.100000000000001" customHeight="1" outlineLevel="2">
      <c r="A34" s="24"/>
      <c r="B34" s="41" t="s">
        <v>856</v>
      </c>
      <c r="C34" s="24"/>
      <c r="D34" s="70" t="s">
        <v>822</v>
      </c>
      <c r="E34" s="55"/>
      <c r="F34" s="33" t="s">
        <v>220</v>
      </c>
      <c r="G34" s="41" t="s">
        <v>221</v>
      </c>
      <c r="H34" s="56"/>
      <c r="I34" s="56"/>
      <c r="J34" s="56"/>
      <c r="K34" s="56"/>
      <c r="L34" s="56"/>
      <c r="M34" s="56"/>
      <c r="N34" s="56"/>
      <c r="O34" s="56"/>
      <c r="P34" s="24"/>
      <c r="Q34" s="55"/>
      <c r="R34" s="55">
        <v>15</v>
      </c>
      <c r="S34" s="24"/>
    </row>
    <row r="35" spans="1:19" ht="20.100000000000001" customHeight="1" outlineLevel="2">
      <c r="A35" s="33" t="s">
        <v>416</v>
      </c>
      <c r="B35" s="41" t="s">
        <v>952</v>
      </c>
      <c r="C35" s="33" t="s">
        <v>611</v>
      </c>
      <c r="D35" s="70" t="s">
        <v>949</v>
      </c>
      <c r="E35" s="47">
        <v>3</v>
      </c>
      <c r="F35" s="33" t="s">
        <v>220</v>
      </c>
      <c r="G35" s="41" t="s">
        <v>221</v>
      </c>
      <c r="H35" s="44">
        <v>22</v>
      </c>
      <c r="I35" s="48">
        <v>48</v>
      </c>
      <c r="J35" s="48">
        <v>48</v>
      </c>
      <c r="K35" s="48">
        <v>0</v>
      </c>
      <c r="L35" s="48">
        <v>0</v>
      </c>
      <c r="M35" s="109"/>
      <c r="N35" s="92">
        <f>IF(H35&lt;25,1,1+(H35-25)/H35)</f>
        <v>1</v>
      </c>
      <c r="O35" s="109">
        <v>1</v>
      </c>
      <c r="P35" s="34">
        <f>J35*N35*O35</f>
        <v>48</v>
      </c>
      <c r="Q35" s="34">
        <f>L35*M35*N35</f>
        <v>0</v>
      </c>
      <c r="R35" s="34">
        <f>P35+Q35</f>
        <v>48</v>
      </c>
      <c r="S35" s="31"/>
    </row>
    <row r="36" spans="1:19" ht="20.100000000000001" customHeight="1" outlineLevel="2">
      <c r="A36" s="57" t="s">
        <v>1400</v>
      </c>
      <c r="B36" s="60" t="s">
        <v>1401</v>
      </c>
      <c r="C36" s="57" t="s">
        <v>1509</v>
      </c>
      <c r="D36" s="70" t="s">
        <v>1502</v>
      </c>
      <c r="E36" s="62" t="s">
        <v>1444</v>
      </c>
      <c r="F36" s="33" t="s">
        <v>220</v>
      </c>
      <c r="G36" s="41" t="s">
        <v>1613</v>
      </c>
      <c r="H36" s="87">
        <v>19</v>
      </c>
      <c r="I36" s="56" t="s">
        <v>1494</v>
      </c>
      <c r="J36" s="56" t="s">
        <v>1495</v>
      </c>
      <c r="K36" s="56" t="s">
        <v>1494</v>
      </c>
      <c r="L36" s="56" t="s">
        <v>1495</v>
      </c>
      <c r="M36" s="56">
        <v>1</v>
      </c>
      <c r="N36" s="92"/>
      <c r="O36" s="112"/>
      <c r="P36" s="69"/>
      <c r="Q36" s="69"/>
      <c r="R36" s="69">
        <v>16</v>
      </c>
      <c r="S36" s="68" t="s">
        <v>1498</v>
      </c>
    </row>
    <row r="37" spans="1:19" ht="20.100000000000001" customHeight="1" outlineLevel="2">
      <c r="A37" s="24"/>
      <c r="B37" s="55"/>
      <c r="C37" s="24" t="s">
        <v>642</v>
      </c>
      <c r="D37" s="70" t="s">
        <v>1221</v>
      </c>
      <c r="E37" s="55">
        <v>14</v>
      </c>
      <c r="F37" s="33" t="s">
        <v>220</v>
      </c>
      <c r="G37" s="41" t="s">
        <v>1187</v>
      </c>
      <c r="H37" s="90">
        <v>3</v>
      </c>
      <c r="I37" s="56"/>
      <c r="J37" s="56"/>
      <c r="K37" s="56"/>
      <c r="L37" s="56"/>
      <c r="M37" s="56"/>
      <c r="N37" s="92">
        <f>IF(H37&lt;25,1,1+(H37-25)/H37)</f>
        <v>1</v>
      </c>
      <c r="O37" s="56"/>
      <c r="P37" s="24"/>
      <c r="Q37" s="55"/>
      <c r="R37" s="55">
        <f>0.3*13*H37</f>
        <v>11.7</v>
      </c>
      <c r="S37" s="24" t="s">
        <v>1235</v>
      </c>
    </row>
    <row r="38" spans="1:19" ht="20.100000000000001" customHeight="1" outlineLevel="2">
      <c r="A38" s="65"/>
      <c r="B38" s="66"/>
      <c r="C38" s="65"/>
      <c r="D38" s="70" t="s">
        <v>1702</v>
      </c>
      <c r="E38" s="66"/>
      <c r="F38" s="33" t="s">
        <v>220</v>
      </c>
      <c r="G38" s="41" t="s">
        <v>675</v>
      </c>
      <c r="H38" s="56">
        <v>5</v>
      </c>
      <c r="I38" s="67"/>
      <c r="J38" s="67"/>
      <c r="K38" s="67"/>
      <c r="L38" s="67"/>
      <c r="M38" s="112"/>
      <c r="N38" s="118"/>
      <c r="O38" s="112"/>
      <c r="P38" s="69"/>
      <c r="Q38" s="69"/>
      <c r="R38" s="69">
        <f>2*H38</f>
        <v>10</v>
      </c>
      <c r="S38" s="68" t="s">
        <v>1703</v>
      </c>
    </row>
    <row r="39" spans="1:19" ht="20.100000000000001" customHeight="1" outlineLevel="2">
      <c r="A39" s="24"/>
      <c r="B39" s="41"/>
      <c r="C39" s="33" t="s">
        <v>611</v>
      </c>
      <c r="D39" s="70" t="s">
        <v>593</v>
      </c>
      <c r="E39" s="55"/>
      <c r="F39" s="33" t="s">
        <v>220</v>
      </c>
      <c r="G39" s="41" t="s">
        <v>675</v>
      </c>
      <c r="H39" s="56">
        <v>3</v>
      </c>
      <c r="I39" s="56"/>
      <c r="J39" s="56"/>
      <c r="K39" s="56"/>
      <c r="L39" s="56"/>
      <c r="M39" s="56"/>
      <c r="N39" s="56"/>
      <c r="O39" s="56"/>
      <c r="P39" s="24"/>
      <c r="Q39" s="55"/>
      <c r="R39" s="54">
        <f>H39*14</f>
        <v>42</v>
      </c>
      <c r="S39" s="24"/>
    </row>
    <row r="40" spans="1:19" ht="20.100000000000001" customHeight="1" outlineLevel="1">
      <c r="A40" s="24"/>
      <c r="B40" s="41"/>
      <c r="C40" s="33"/>
      <c r="D40" s="70"/>
      <c r="E40" s="55"/>
      <c r="F40" s="125" t="s">
        <v>1756</v>
      </c>
      <c r="G40" s="41"/>
      <c r="H40" s="56"/>
      <c r="I40" s="56"/>
      <c r="J40" s="56"/>
      <c r="K40" s="56"/>
      <c r="L40" s="56"/>
      <c r="M40" s="56"/>
      <c r="N40" s="56"/>
      <c r="O40" s="56"/>
      <c r="P40" s="24"/>
      <c r="Q40" s="55"/>
      <c r="R40" s="54">
        <f>SUBTOTAL(9,R34:R39)</f>
        <v>142.69999999999999</v>
      </c>
      <c r="S40" s="24"/>
    </row>
    <row r="41" spans="1:19" ht="20.100000000000001" customHeight="1" outlineLevel="2">
      <c r="A41" s="24"/>
      <c r="B41" s="41" t="s">
        <v>879</v>
      </c>
      <c r="C41" s="24"/>
      <c r="D41" s="70" t="s">
        <v>822</v>
      </c>
      <c r="E41" s="55"/>
      <c r="F41" s="33" t="s">
        <v>1163</v>
      </c>
      <c r="G41" s="41" t="s">
        <v>827</v>
      </c>
      <c r="H41" s="56"/>
      <c r="I41" s="56"/>
      <c r="J41" s="56"/>
      <c r="K41" s="56"/>
      <c r="L41" s="56"/>
      <c r="M41" s="56"/>
      <c r="N41" s="56"/>
      <c r="O41" s="56"/>
      <c r="P41" s="24"/>
      <c r="Q41" s="55"/>
      <c r="R41" s="55">
        <v>15</v>
      </c>
      <c r="S41" s="24"/>
    </row>
    <row r="42" spans="1:19" ht="20.100000000000001" customHeight="1" outlineLevel="1">
      <c r="A42" s="24"/>
      <c r="B42" s="41"/>
      <c r="C42" s="24"/>
      <c r="D42" s="70"/>
      <c r="E42" s="55"/>
      <c r="F42" s="125" t="s">
        <v>1757</v>
      </c>
      <c r="G42" s="41"/>
      <c r="H42" s="56"/>
      <c r="I42" s="56"/>
      <c r="J42" s="56"/>
      <c r="K42" s="56"/>
      <c r="L42" s="56"/>
      <c r="M42" s="56"/>
      <c r="N42" s="56"/>
      <c r="O42" s="56"/>
      <c r="P42" s="24"/>
      <c r="Q42" s="55"/>
      <c r="R42" s="55">
        <f>SUBTOTAL(9,R41:R41)</f>
        <v>15</v>
      </c>
      <c r="S42" s="24"/>
    </row>
    <row r="43" spans="1:19" ht="20.100000000000001" customHeight="1" outlineLevel="2">
      <c r="A43" s="35" t="s">
        <v>210</v>
      </c>
      <c r="B43" s="41" t="s">
        <v>211</v>
      </c>
      <c r="C43" s="33" t="s">
        <v>642</v>
      </c>
      <c r="D43" s="70" t="s">
        <v>662</v>
      </c>
      <c r="E43" s="40">
        <v>3</v>
      </c>
      <c r="F43" s="33" t="s">
        <v>645</v>
      </c>
      <c r="G43" s="41" t="s">
        <v>646</v>
      </c>
      <c r="H43" s="99">
        <v>98</v>
      </c>
      <c r="I43" s="49">
        <v>48</v>
      </c>
      <c r="J43" s="49">
        <v>48</v>
      </c>
      <c r="K43" s="43">
        <v>0</v>
      </c>
      <c r="L43" s="49">
        <v>0</v>
      </c>
      <c r="M43" s="109"/>
      <c r="N43" s="92">
        <f>IF(H43&lt;25,1,1+(H43-25)/H43)</f>
        <v>1.7448979591836735</v>
      </c>
      <c r="O43" s="109">
        <v>1</v>
      </c>
      <c r="P43" s="34">
        <f>J43*N43*O43</f>
        <v>83.755102040816325</v>
      </c>
      <c r="Q43" s="34">
        <f>L43*M43*N43</f>
        <v>0</v>
      </c>
      <c r="R43" s="34">
        <f>P43+Q43</f>
        <v>83.755102040816325</v>
      </c>
      <c r="S43" s="31"/>
    </row>
    <row r="44" spans="1:19" ht="20.100000000000001" customHeight="1" outlineLevel="2">
      <c r="A44" s="35" t="s">
        <v>283</v>
      </c>
      <c r="B44" s="41" t="s">
        <v>284</v>
      </c>
      <c r="C44" s="33" t="s">
        <v>642</v>
      </c>
      <c r="D44" s="70" t="s">
        <v>949</v>
      </c>
      <c r="E44" s="40">
        <v>2</v>
      </c>
      <c r="F44" s="33" t="s">
        <v>645</v>
      </c>
      <c r="G44" s="41" t="s">
        <v>646</v>
      </c>
      <c r="H44" s="99">
        <v>4</v>
      </c>
      <c r="I44" s="49">
        <v>32</v>
      </c>
      <c r="J44" s="48">
        <v>32</v>
      </c>
      <c r="K44" s="48">
        <v>0</v>
      </c>
      <c r="L44" s="48">
        <v>0</v>
      </c>
      <c r="M44" s="109"/>
      <c r="N44" s="92">
        <f>IF(H44&lt;25,1,1+(H44-25)/H44)</f>
        <v>1</v>
      </c>
      <c r="O44" s="109">
        <v>1</v>
      </c>
      <c r="P44" s="34">
        <f>J44*N44*O44</f>
        <v>32</v>
      </c>
      <c r="Q44" s="34">
        <f>L44*M44*N44</f>
        <v>0</v>
      </c>
      <c r="R44" s="34">
        <f>P44+Q44</f>
        <v>32</v>
      </c>
      <c r="S44" s="31"/>
    </row>
    <row r="45" spans="1:19" ht="20.100000000000001" customHeight="1" outlineLevel="2">
      <c r="A45" s="65"/>
      <c r="B45" s="66"/>
      <c r="C45" s="65"/>
      <c r="D45" s="70" t="s">
        <v>1702</v>
      </c>
      <c r="E45" s="66"/>
      <c r="F45" s="33" t="s">
        <v>645</v>
      </c>
      <c r="G45" s="41" t="s">
        <v>676</v>
      </c>
      <c r="H45" s="56">
        <v>7</v>
      </c>
      <c r="I45" s="67"/>
      <c r="J45" s="67"/>
      <c r="K45" s="67"/>
      <c r="L45" s="67"/>
      <c r="M45" s="112"/>
      <c r="N45" s="118"/>
      <c r="O45" s="112"/>
      <c r="P45" s="69"/>
      <c r="Q45" s="69"/>
      <c r="R45" s="69">
        <f>2*H45</f>
        <v>14</v>
      </c>
      <c r="S45" s="68" t="s">
        <v>1703</v>
      </c>
    </row>
    <row r="46" spans="1:19" ht="20.100000000000001" customHeight="1" outlineLevel="2">
      <c r="A46" s="24"/>
      <c r="B46" s="41"/>
      <c r="C46" s="33" t="s">
        <v>611</v>
      </c>
      <c r="D46" s="70" t="s">
        <v>593</v>
      </c>
      <c r="E46" s="55"/>
      <c r="F46" s="33" t="s">
        <v>645</v>
      </c>
      <c r="G46" s="41" t="s">
        <v>676</v>
      </c>
      <c r="H46" s="56">
        <v>3</v>
      </c>
      <c r="I46" s="56"/>
      <c r="J46" s="56"/>
      <c r="K46" s="56"/>
      <c r="L46" s="56"/>
      <c r="M46" s="56"/>
      <c r="N46" s="56"/>
      <c r="O46" s="56"/>
      <c r="P46" s="24"/>
      <c r="Q46" s="55"/>
      <c r="R46" s="54">
        <f>H46*14</f>
        <v>42</v>
      </c>
      <c r="S46" s="24"/>
    </row>
    <row r="47" spans="1:19" ht="20.100000000000001" customHeight="1" outlineLevel="1">
      <c r="A47" s="24"/>
      <c r="B47" s="41"/>
      <c r="C47" s="33"/>
      <c r="D47" s="70"/>
      <c r="E47" s="55"/>
      <c r="F47" s="125" t="s">
        <v>1758</v>
      </c>
      <c r="G47" s="41"/>
      <c r="H47" s="56"/>
      <c r="I47" s="56"/>
      <c r="J47" s="56"/>
      <c r="K47" s="56"/>
      <c r="L47" s="56"/>
      <c r="M47" s="56"/>
      <c r="N47" s="56"/>
      <c r="O47" s="56"/>
      <c r="P47" s="24"/>
      <c r="Q47" s="55"/>
      <c r="R47" s="54">
        <f>SUBTOTAL(9,R43:R46)</f>
        <v>171.75510204081633</v>
      </c>
      <c r="S47" s="24"/>
    </row>
    <row r="48" spans="1:19" ht="20.100000000000001" customHeight="1" outlineLevel="2">
      <c r="A48" s="35" t="s">
        <v>345</v>
      </c>
      <c r="B48" s="41" t="s">
        <v>346</v>
      </c>
      <c r="C48" s="33" t="s">
        <v>642</v>
      </c>
      <c r="D48" s="70" t="s">
        <v>949</v>
      </c>
      <c r="E48" s="40">
        <v>3</v>
      </c>
      <c r="F48" s="33" t="s">
        <v>660</v>
      </c>
      <c r="G48" s="41" t="s">
        <v>661</v>
      </c>
      <c r="H48" s="99">
        <v>10</v>
      </c>
      <c r="I48" s="49">
        <v>48</v>
      </c>
      <c r="J48" s="49">
        <v>48</v>
      </c>
      <c r="K48" s="49">
        <v>0</v>
      </c>
      <c r="L48" s="49">
        <v>0</v>
      </c>
      <c r="M48" s="109"/>
      <c r="N48" s="92">
        <f>IF(H48&lt;25,1,1+(H48-25)/H48)</f>
        <v>1</v>
      </c>
      <c r="O48" s="109">
        <v>1</v>
      </c>
      <c r="P48" s="34">
        <f>J48*N48*O48</f>
        <v>48</v>
      </c>
      <c r="Q48" s="34">
        <f>L48*M48*N48</f>
        <v>0</v>
      </c>
      <c r="R48" s="34">
        <f>P48+Q48</f>
        <v>48</v>
      </c>
      <c r="S48" s="31"/>
    </row>
    <row r="49" spans="1:66" ht="20.100000000000001" customHeight="1" outlineLevel="2">
      <c r="A49" s="57" t="s">
        <v>1396</v>
      </c>
      <c r="B49" s="60" t="s">
        <v>1397</v>
      </c>
      <c r="C49" s="57" t="s">
        <v>1504</v>
      </c>
      <c r="D49" s="70" t="s">
        <v>1502</v>
      </c>
      <c r="E49" s="62" t="s">
        <v>1444</v>
      </c>
      <c r="F49" s="33" t="s">
        <v>660</v>
      </c>
      <c r="G49" s="41" t="s">
        <v>1612</v>
      </c>
      <c r="H49" s="87" t="s">
        <v>1470</v>
      </c>
      <c r="I49" s="56" t="s">
        <v>1494</v>
      </c>
      <c r="J49" s="56" t="s">
        <v>1496</v>
      </c>
      <c r="K49" s="56" t="s">
        <v>1494</v>
      </c>
      <c r="L49" s="56" t="s">
        <v>1496</v>
      </c>
      <c r="M49" s="56">
        <v>1</v>
      </c>
      <c r="N49" s="92"/>
      <c r="O49" s="112"/>
      <c r="P49" s="69"/>
      <c r="Q49" s="69"/>
      <c r="R49" s="69">
        <v>16</v>
      </c>
      <c r="S49" s="68" t="s">
        <v>1498</v>
      </c>
    </row>
    <row r="50" spans="1:66" ht="20.100000000000001" customHeight="1" outlineLevel="2">
      <c r="A50" s="65"/>
      <c r="B50" s="66"/>
      <c r="C50" s="65"/>
      <c r="D50" s="70" t="s">
        <v>1702</v>
      </c>
      <c r="E50" s="66"/>
      <c r="F50" s="33" t="s">
        <v>660</v>
      </c>
      <c r="G50" s="41" t="s">
        <v>1659</v>
      </c>
      <c r="H50" s="56">
        <v>4</v>
      </c>
      <c r="I50" s="67"/>
      <c r="J50" s="67"/>
      <c r="K50" s="67"/>
      <c r="L50" s="67"/>
      <c r="M50" s="112"/>
      <c r="N50" s="118"/>
      <c r="O50" s="112"/>
      <c r="P50" s="69"/>
      <c r="Q50" s="69"/>
      <c r="R50" s="69">
        <f>2*H50</f>
        <v>8</v>
      </c>
      <c r="S50" s="68" t="s">
        <v>1703</v>
      </c>
    </row>
    <row r="51" spans="1:66" ht="20.100000000000001" customHeight="1" outlineLevel="1">
      <c r="A51" s="65"/>
      <c r="B51" s="66"/>
      <c r="C51" s="65"/>
      <c r="D51" s="70"/>
      <c r="E51" s="66"/>
      <c r="F51" s="125" t="s">
        <v>1759</v>
      </c>
      <c r="G51" s="41"/>
      <c r="H51" s="56"/>
      <c r="I51" s="67"/>
      <c r="J51" s="67"/>
      <c r="K51" s="67"/>
      <c r="L51" s="67"/>
      <c r="M51" s="112"/>
      <c r="N51" s="118"/>
      <c r="O51" s="112"/>
      <c r="P51" s="69"/>
      <c r="Q51" s="69"/>
      <c r="R51" s="69">
        <f>SUBTOTAL(9,R48:R50)</f>
        <v>72</v>
      </c>
      <c r="S51" s="68"/>
    </row>
    <row r="52" spans="1:66" ht="20.100000000000001" customHeight="1" outlineLevel="2">
      <c r="A52" s="33" t="s">
        <v>113</v>
      </c>
      <c r="B52" s="41" t="s">
        <v>114</v>
      </c>
      <c r="C52" s="33" t="s">
        <v>611</v>
      </c>
      <c r="D52" s="70" t="s">
        <v>949</v>
      </c>
      <c r="E52" s="47">
        <v>3</v>
      </c>
      <c r="F52" s="33" t="s">
        <v>196</v>
      </c>
      <c r="G52" s="41" t="s">
        <v>197</v>
      </c>
      <c r="H52" s="44">
        <v>78</v>
      </c>
      <c r="I52" s="48">
        <v>48</v>
      </c>
      <c r="J52" s="48">
        <v>32</v>
      </c>
      <c r="K52" s="44">
        <v>0</v>
      </c>
      <c r="L52" s="44">
        <v>16</v>
      </c>
      <c r="M52" s="110" t="s">
        <v>670</v>
      </c>
      <c r="N52" s="92">
        <f>IF(H52&lt;25,1,1+(H52-25)/H52)</f>
        <v>1.6794871794871795</v>
      </c>
      <c r="O52" s="109">
        <v>1</v>
      </c>
      <c r="P52" s="34">
        <f>J52*N52*O52</f>
        <v>53.743589743589745</v>
      </c>
      <c r="Q52" s="34">
        <f>L52*M52*N52</f>
        <v>26.871794871794872</v>
      </c>
      <c r="R52" s="34">
        <f>P52+Q52</f>
        <v>80.615384615384613</v>
      </c>
      <c r="S52" s="31"/>
    </row>
    <row r="53" spans="1:66" ht="20.100000000000001" customHeight="1" outlineLevel="2">
      <c r="A53" s="35" t="s">
        <v>224</v>
      </c>
      <c r="B53" s="41" t="s">
        <v>954</v>
      </c>
      <c r="C53" s="33" t="s">
        <v>642</v>
      </c>
      <c r="D53" s="70" t="s">
        <v>949</v>
      </c>
      <c r="E53" s="40">
        <v>3</v>
      </c>
      <c r="F53" s="33" t="s">
        <v>196</v>
      </c>
      <c r="G53" s="41" t="s">
        <v>197</v>
      </c>
      <c r="H53" s="99">
        <v>25</v>
      </c>
      <c r="I53" s="49">
        <v>48</v>
      </c>
      <c r="J53" s="49">
        <v>48</v>
      </c>
      <c r="K53" s="43">
        <v>0</v>
      </c>
      <c r="L53" s="49">
        <v>0</v>
      </c>
      <c r="M53" s="109"/>
      <c r="N53" s="92">
        <f>IF(H53&lt;25,1,1+(H53-25)/H53)</f>
        <v>1</v>
      </c>
      <c r="O53" s="109">
        <v>1</v>
      </c>
      <c r="P53" s="34">
        <f>J53*N53*O53</f>
        <v>48</v>
      </c>
      <c r="Q53" s="34">
        <f>L53*M53*N53</f>
        <v>0</v>
      </c>
      <c r="R53" s="34">
        <f>P53+Q53</f>
        <v>48</v>
      </c>
      <c r="S53" s="31"/>
    </row>
    <row r="54" spans="1:66" ht="20.100000000000001" customHeight="1" outlineLevel="2">
      <c r="A54" s="33" t="s">
        <v>224</v>
      </c>
      <c r="B54" s="41" t="s">
        <v>954</v>
      </c>
      <c r="C54" s="33" t="s">
        <v>611</v>
      </c>
      <c r="D54" s="70" t="s">
        <v>949</v>
      </c>
      <c r="E54" s="47">
        <v>3</v>
      </c>
      <c r="F54" s="33" t="s">
        <v>196</v>
      </c>
      <c r="G54" s="41" t="s">
        <v>197</v>
      </c>
      <c r="H54" s="44">
        <v>17</v>
      </c>
      <c r="I54" s="48">
        <v>48</v>
      </c>
      <c r="J54" s="48">
        <v>48</v>
      </c>
      <c r="K54" s="48">
        <v>0</v>
      </c>
      <c r="L54" s="48">
        <v>0</v>
      </c>
      <c r="M54" s="109"/>
      <c r="N54" s="92">
        <f>IF(H54&lt;25,1,1+(H54-25)/H54)</f>
        <v>1</v>
      </c>
      <c r="O54" s="109">
        <v>1</v>
      </c>
      <c r="P54" s="34">
        <f>J54*N54*O54</f>
        <v>48</v>
      </c>
      <c r="Q54" s="34">
        <f>L54*M54*N54</f>
        <v>0</v>
      </c>
      <c r="R54" s="34">
        <f>P54+Q54</f>
        <v>48</v>
      </c>
      <c r="S54" s="31"/>
    </row>
    <row r="55" spans="1:66" ht="20.100000000000001" customHeight="1" outlineLevel="2">
      <c r="A55" s="57" t="s">
        <v>1300</v>
      </c>
      <c r="B55" s="60" t="s">
        <v>1301</v>
      </c>
      <c r="C55" s="57" t="s">
        <v>1509</v>
      </c>
      <c r="D55" s="70" t="s">
        <v>1502</v>
      </c>
      <c r="E55" s="62" t="s">
        <v>1444</v>
      </c>
      <c r="F55" s="33" t="s">
        <v>196</v>
      </c>
      <c r="G55" s="41" t="s">
        <v>1561</v>
      </c>
      <c r="H55" s="87">
        <v>17</v>
      </c>
      <c r="I55" s="56" t="s">
        <v>1494</v>
      </c>
      <c r="J55" s="56" t="s">
        <v>1495</v>
      </c>
      <c r="K55" s="56" t="s">
        <v>1494</v>
      </c>
      <c r="L55" s="56" t="s">
        <v>1495</v>
      </c>
      <c r="M55" s="56">
        <v>1</v>
      </c>
      <c r="N55" s="92"/>
      <c r="O55" s="112"/>
      <c r="P55" s="69"/>
      <c r="Q55" s="69"/>
      <c r="R55" s="69">
        <v>16</v>
      </c>
      <c r="S55" s="68" t="s">
        <v>1498</v>
      </c>
    </row>
    <row r="56" spans="1:66" ht="20.100000000000001" customHeight="1" outlineLevel="2">
      <c r="A56" s="57" t="s">
        <v>1300</v>
      </c>
      <c r="B56" s="60" t="s">
        <v>1301</v>
      </c>
      <c r="C56" s="57" t="s">
        <v>1504</v>
      </c>
      <c r="D56" s="70" t="s">
        <v>1502</v>
      </c>
      <c r="E56" s="62" t="s">
        <v>1444</v>
      </c>
      <c r="F56" s="33" t="s">
        <v>196</v>
      </c>
      <c r="G56" s="41" t="s">
        <v>1561</v>
      </c>
      <c r="H56" s="87" t="s">
        <v>1475</v>
      </c>
      <c r="I56" s="56" t="s">
        <v>1494</v>
      </c>
      <c r="J56" s="56" t="s">
        <v>1496</v>
      </c>
      <c r="K56" s="56" t="s">
        <v>1494</v>
      </c>
      <c r="L56" s="56" t="s">
        <v>1496</v>
      </c>
      <c r="M56" s="56">
        <v>1</v>
      </c>
      <c r="N56" s="92"/>
      <c r="O56" s="112"/>
      <c r="P56" s="69"/>
      <c r="Q56" s="69"/>
      <c r="R56" s="69">
        <v>16</v>
      </c>
      <c r="S56" s="68" t="s">
        <v>1498</v>
      </c>
    </row>
    <row r="57" spans="1:66" ht="20.100000000000001" customHeight="1" outlineLevel="2">
      <c r="A57" s="24"/>
      <c r="B57" s="41" t="s">
        <v>955</v>
      </c>
      <c r="C57" s="24"/>
      <c r="D57" s="70" t="s">
        <v>822</v>
      </c>
      <c r="E57" s="55"/>
      <c r="F57" s="33" t="s">
        <v>196</v>
      </c>
      <c r="G57" s="41" t="s">
        <v>197</v>
      </c>
      <c r="H57" s="56"/>
      <c r="I57" s="56"/>
      <c r="J57" s="56"/>
      <c r="K57" s="56"/>
      <c r="L57" s="56"/>
      <c r="M57" s="56"/>
      <c r="N57" s="56"/>
      <c r="O57" s="56"/>
      <c r="P57" s="24"/>
      <c r="Q57" s="55"/>
      <c r="R57" s="55">
        <v>15</v>
      </c>
      <c r="S57" s="24"/>
    </row>
    <row r="58" spans="1:66" ht="20.100000000000001" customHeight="1" outlineLevel="2">
      <c r="A58" s="33" t="s">
        <v>531</v>
      </c>
      <c r="B58" s="41" t="s">
        <v>532</v>
      </c>
      <c r="C58" s="33" t="s">
        <v>611</v>
      </c>
      <c r="D58" s="70" t="s">
        <v>949</v>
      </c>
      <c r="E58" s="47">
        <v>3</v>
      </c>
      <c r="F58" s="33" t="s">
        <v>196</v>
      </c>
      <c r="G58" s="41" t="s">
        <v>197</v>
      </c>
      <c r="H58" s="44">
        <v>14</v>
      </c>
      <c r="I58" s="48">
        <v>48</v>
      </c>
      <c r="J58" s="48">
        <v>40</v>
      </c>
      <c r="K58" s="48">
        <v>8</v>
      </c>
      <c r="L58" s="48">
        <v>0</v>
      </c>
      <c r="M58" s="109">
        <v>1</v>
      </c>
      <c r="N58" s="92">
        <f>IF(H58&lt;25,1,1+(H58-25)/H58)</f>
        <v>1</v>
      </c>
      <c r="O58" s="109">
        <v>1</v>
      </c>
      <c r="P58" s="34">
        <f>J58*N58*O58</f>
        <v>40</v>
      </c>
      <c r="Q58" s="34">
        <f>K58*M58*N58</f>
        <v>8</v>
      </c>
      <c r="R58" s="34">
        <f>P58+Q58</f>
        <v>48</v>
      </c>
      <c r="S58" s="31"/>
    </row>
    <row r="59" spans="1:66" ht="20.100000000000001" customHeight="1" outlineLevel="2">
      <c r="A59" s="57" t="s">
        <v>1318</v>
      </c>
      <c r="B59" s="60" t="s">
        <v>1319</v>
      </c>
      <c r="C59" s="57" t="s">
        <v>1509</v>
      </c>
      <c r="D59" s="70" t="s">
        <v>1502</v>
      </c>
      <c r="E59" s="62" t="s">
        <v>1444</v>
      </c>
      <c r="F59" s="33" t="s">
        <v>196</v>
      </c>
      <c r="G59" s="41" t="s">
        <v>1561</v>
      </c>
      <c r="H59" s="87">
        <v>14</v>
      </c>
      <c r="I59" s="56" t="s">
        <v>1494</v>
      </c>
      <c r="J59" s="56" t="s">
        <v>1495</v>
      </c>
      <c r="K59" s="56" t="s">
        <v>1494</v>
      </c>
      <c r="L59" s="56" t="s">
        <v>1495</v>
      </c>
      <c r="M59" s="56">
        <v>1</v>
      </c>
      <c r="N59" s="92"/>
      <c r="O59" s="112"/>
      <c r="P59" s="69"/>
      <c r="Q59" s="69"/>
      <c r="R59" s="69">
        <v>16</v>
      </c>
      <c r="S59" s="68" t="s">
        <v>1498</v>
      </c>
    </row>
    <row r="60" spans="1:66" s="86" customFormat="1" ht="20.100000000000001" customHeight="1" outlineLevel="2">
      <c r="A60" s="24"/>
      <c r="B60" s="55"/>
      <c r="C60" s="24" t="s">
        <v>642</v>
      </c>
      <c r="D60" s="70" t="s">
        <v>1223</v>
      </c>
      <c r="E60" s="55">
        <v>14</v>
      </c>
      <c r="F60" s="33" t="s">
        <v>196</v>
      </c>
      <c r="G60" s="41" t="s">
        <v>1193</v>
      </c>
      <c r="H60" s="90">
        <v>2</v>
      </c>
      <c r="I60" s="56"/>
      <c r="J60" s="56"/>
      <c r="K60" s="56"/>
      <c r="L60" s="56"/>
      <c r="M60" s="56"/>
      <c r="N60" s="92">
        <f>IF(H60&lt;25,1,1+(H60-25)/H60)</f>
        <v>1</v>
      </c>
      <c r="O60" s="56"/>
      <c r="P60" s="24"/>
      <c r="Q60" s="55"/>
      <c r="R60" s="55">
        <f>0.3*13*H60</f>
        <v>7.8</v>
      </c>
      <c r="S60" s="68" t="s">
        <v>1235</v>
      </c>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row>
    <row r="61" spans="1:66" s="86" customFormat="1" ht="20.100000000000001" customHeight="1" outlineLevel="2">
      <c r="A61" s="65"/>
      <c r="B61" s="66"/>
      <c r="C61" s="65"/>
      <c r="D61" s="70" t="s">
        <v>1702</v>
      </c>
      <c r="E61" s="66"/>
      <c r="F61" s="33" t="s">
        <v>196</v>
      </c>
      <c r="G61" s="41" t="s">
        <v>677</v>
      </c>
      <c r="H61" s="56">
        <v>4</v>
      </c>
      <c r="I61" s="67"/>
      <c r="J61" s="67"/>
      <c r="K61" s="67"/>
      <c r="L61" s="67"/>
      <c r="M61" s="112"/>
      <c r="N61" s="118"/>
      <c r="O61" s="112"/>
      <c r="P61" s="69"/>
      <c r="Q61" s="69"/>
      <c r="R61" s="69">
        <f>2*H61</f>
        <v>8</v>
      </c>
      <c r="S61" s="68" t="s">
        <v>1703</v>
      </c>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5"/>
      <c r="BK61" s="85"/>
      <c r="BL61" s="85"/>
      <c r="BM61" s="85"/>
      <c r="BN61" s="85"/>
    </row>
    <row r="62" spans="1:66" s="86" customFormat="1" ht="20.100000000000001" customHeight="1" outlineLevel="2">
      <c r="A62" s="24"/>
      <c r="B62" s="41"/>
      <c r="C62" s="33" t="s">
        <v>611</v>
      </c>
      <c r="D62" s="70" t="s">
        <v>593</v>
      </c>
      <c r="E62" s="55"/>
      <c r="F62" s="33" t="s">
        <v>196</v>
      </c>
      <c r="G62" s="41" t="s">
        <v>677</v>
      </c>
      <c r="H62" s="56">
        <v>2</v>
      </c>
      <c r="I62" s="56"/>
      <c r="J62" s="56"/>
      <c r="K62" s="56"/>
      <c r="L62" s="56"/>
      <c r="M62" s="56"/>
      <c r="N62" s="56"/>
      <c r="O62" s="56"/>
      <c r="P62" s="24"/>
      <c r="Q62" s="55"/>
      <c r="R62" s="54">
        <f>H62*14</f>
        <v>28</v>
      </c>
      <c r="S62" s="24"/>
      <c r="T62" s="85"/>
      <c r="U62" s="85"/>
      <c r="V62" s="85"/>
      <c r="W62" s="85"/>
      <c r="X62" s="85"/>
      <c r="Y62" s="85"/>
      <c r="Z62" s="85"/>
      <c r="AA62" s="85"/>
      <c r="AB62" s="85"/>
      <c r="AC62" s="85"/>
      <c r="AD62" s="85"/>
      <c r="AE62" s="85"/>
      <c r="AF62" s="85"/>
      <c r="AG62" s="85"/>
      <c r="AH62" s="85"/>
      <c r="AI62" s="85"/>
      <c r="AJ62" s="85"/>
      <c r="AK62" s="85"/>
      <c r="AL62" s="85"/>
      <c r="AM62" s="85"/>
      <c r="AN62" s="85"/>
      <c r="AO62" s="85"/>
      <c r="AP62" s="85"/>
      <c r="AQ62" s="85"/>
      <c r="AR62" s="85"/>
      <c r="AS62" s="85"/>
      <c r="AT62" s="85"/>
      <c r="AU62" s="85"/>
      <c r="AV62" s="85"/>
      <c r="AW62" s="85"/>
      <c r="AX62" s="85"/>
      <c r="AY62" s="85"/>
      <c r="AZ62" s="85"/>
      <c r="BA62" s="85"/>
      <c r="BB62" s="85"/>
      <c r="BC62" s="85"/>
      <c r="BD62" s="85"/>
      <c r="BE62" s="85"/>
      <c r="BF62" s="85"/>
      <c r="BG62" s="85"/>
      <c r="BH62" s="85"/>
      <c r="BI62" s="85"/>
      <c r="BJ62" s="85"/>
      <c r="BK62" s="85"/>
      <c r="BL62" s="85"/>
      <c r="BM62" s="85"/>
      <c r="BN62" s="85"/>
    </row>
    <row r="63" spans="1:66" s="86" customFormat="1" ht="20.100000000000001" customHeight="1" outlineLevel="1">
      <c r="A63" s="24"/>
      <c r="B63" s="41"/>
      <c r="C63" s="33"/>
      <c r="D63" s="70"/>
      <c r="E63" s="55"/>
      <c r="F63" s="125" t="s">
        <v>1760</v>
      </c>
      <c r="G63" s="41"/>
      <c r="H63" s="56"/>
      <c r="I63" s="56"/>
      <c r="J63" s="56"/>
      <c r="K63" s="56"/>
      <c r="L63" s="56"/>
      <c r="M63" s="56"/>
      <c r="N63" s="56"/>
      <c r="O63" s="56"/>
      <c r="P63" s="24"/>
      <c r="Q63" s="55"/>
      <c r="R63" s="54">
        <f>SUBTOTAL(9,R52:R62)</f>
        <v>331.41538461538465</v>
      </c>
      <c r="S63" s="24"/>
      <c r="T63" s="85"/>
      <c r="U63" s="85"/>
      <c r="V63" s="85"/>
      <c r="W63" s="85"/>
      <c r="X63" s="85"/>
      <c r="Y63" s="85"/>
      <c r="Z63" s="85"/>
      <c r="AA63" s="85"/>
      <c r="AB63" s="85"/>
      <c r="AC63" s="85"/>
      <c r="AD63" s="85"/>
      <c r="AE63" s="85"/>
      <c r="AF63" s="85"/>
      <c r="AG63" s="85"/>
      <c r="AH63" s="85"/>
      <c r="AI63" s="85"/>
      <c r="AJ63" s="85"/>
      <c r="AK63" s="85"/>
      <c r="AL63" s="85"/>
      <c r="AM63" s="85"/>
      <c r="AN63" s="85"/>
      <c r="AO63" s="85"/>
      <c r="AP63" s="85"/>
      <c r="AQ63" s="85"/>
      <c r="AR63" s="85"/>
      <c r="AS63" s="85"/>
      <c r="AT63" s="85"/>
      <c r="AU63" s="85"/>
      <c r="AV63" s="85"/>
      <c r="AW63" s="85"/>
      <c r="AX63" s="85"/>
      <c r="AY63" s="85"/>
      <c r="AZ63" s="85"/>
      <c r="BA63" s="85"/>
      <c r="BB63" s="85"/>
      <c r="BC63" s="85"/>
      <c r="BD63" s="85"/>
      <c r="BE63" s="85"/>
      <c r="BF63" s="85"/>
      <c r="BG63" s="85"/>
      <c r="BH63" s="85"/>
      <c r="BI63" s="85"/>
      <c r="BJ63" s="85"/>
      <c r="BK63" s="85"/>
      <c r="BL63" s="85"/>
      <c r="BM63" s="85"/>
      <c r="BN63" s="85"/>
    </row>
    <row r="64" spans="1:66" ht="20.100000000000001" customHeight="1" outlineLevel="2">
      <c r="A64" s="33" t="s">
        <v>406</v>
      </c>
      <c r="B64" s="41" t="s">
        <v>407</v>
      </c>
      <c r="C64" s="33" t="s">
        <v>611</v>
      </c>
      <c r="D64" s="70" t="s">
        <v>662</v>
      </c>
      <c r="E64" s="47">
        <v>3</v>
      </c>
      <c r="F64" s="33" t="s">
        <v>326</v>
      </c>
      <c r="G64" s="41" t="s">
        <v>327</v>
      </c>
      <c r="H64" s="44">
        <v>20</v>
      </c>
      <c r="I64" s="48">
        <v>48</v>
      </c>
      <c r="J64" s="48">
        <v>48</v>
      </c>
      <c r="K64" s="48">
        <v>0</v>
      </c>
      <c r="L64" s="48">
        <v>0</v>
      </c>
      <c r="M64" s="109"/>
      <c r="N64" s="92">
        <f>IF(H64&lt;25,1,1+(H64-25)/H64)</f>
        <v>1</v>
      </c>
      <c r="O64" s="109">
        <v>1</v>
      </c>
      <c r="P64" s="34">
        <f>J64*N64*O64</f>
        <v>48</v>
      </c>
      <c r="Q64" s="34">
        <f>L64*M64*N64</f>
        <v>0</v>
      </c>
      <c r="R64" s="34">
        <f>P64+Q64</f>
        <v>48</v>
      </c>
      <c r="S64" s="31"/>
    </row>
    <row r="65" spans="1:66" ht="20.100000000000001" customHeight="1" outlineLevel="2">
      <c r="A65" s="57" t="s">
        <v>1278</v>
      </c>
      <c r="B65" s="60" t="s">
        <v>1279</v>
      </c>
      <c r="C65" s="57" t="s">
        <v>1509</v>
      </c>
      <c r="D65" s="70" t="s">
        <v>1502</v>
      </c>
      <c r="E65" s="62" t="s">
        <v>1444</v>
      </c>
      <c r="F65" s="33" t="s">
        <v>326</v>
      </c>
      <c r="G65" s="41" t="s">
        <v>1546</v>
      </c>
      <c r="H65" s="87">
        <v>19</v>
      </c>
      <c r="I65" s="56" t="s">
        <v>1494</v>
      </c>
      <c r="J65" s="56" t="s">
        <v>1495</v>
      </c>
      <c r="K65" s="56" t="s">
        <v>1494</v>
      </c>
      <c r="L65" s="56" t="s">
        <v>1495</v>
      </c>
      <c r="M65" s="56">
        <v>1</v>
      </c>
      <c r="N65" s="92"/>
      <c r="O65" s="112"/>
      <c r="P65" s="69"/>
      <c r="Q65" s="69"/>
      <c r="R65" s="69">
        <v>16</v>
      </c>
      <c r="S65" s="68" t="s">
        <v>1498</v>
      </c>
    </row>
    <row r="66" spans="1:66" ht="20.100000000000001" customHeight="1" outlineLevel="2">
      <c r="A66" s="24"/>
      <c r="B66" s="41" t="s">
        <v>883</v>
      </c>
      <c r="C66" s="24"/>
      <c r="D66" s="70" t="s">
        <v>822</v>
      </c>
      <c r="E66" s="55"/>
      <c r="F66" s="33" t="s">
        <v>326</v>
      </c>
      <c r="G66" s="41" t="s">
        <v>916</v>
      </c>
      <c r="H66" s="56"/>
      <c r="I66" s="56"/>
      <c r="J66" s="56"/>
      <c r="K66" s="56"/>
      <c r="L66" s="56"/>
      <c r="M66" s="56"/>
      <c r="N66" s="56"/>
      <c r="O66" s="56"/>
      <c r="P66" s="24"/>
      <c r="Q66" s="55"/>
      <c r="R66" s="55">
        <v>15</v>
      </c>
      <c r="S66" s="24"/>
    </row>
    <row r="67" spans="1:66" ht="20.100000000000001" customHeight="1" outlineLevel="2">
      <c r="A67" s="35" t="s">
        <v>343</v>
      </c>
      <c r="B67" s="41" t="s">
        <v>344</v>
      </c>
      <c r="C67" s="33" t="s">
        <v>642</v>
      </c>
      <c r="D67" s="70" t="s">
        <v>662</v>
      </c>
      <c r="E67" s="40">
        <v>3</v>
      </c>
      <c r="F67" s="33" t="s">
        <v>326</v>
      </c>
      <c r="G67" s="41" t="s">
        <v>327</v>
      </c>
      <c r="H67" s="99">
        <v>9</v>
      </c>
      <c r="I67" s="49">
        <v>48</v>
      </c>
      <c r="J67" s="49">
        <v>48</v>
      </c>
      <c r="K67" s="43">
        <v>0</v>
      </c>
      <c r="L67" s="49">
        <v>0</v>
      </c>
      <c r="M67" s="109"/>
      <c r="N67" s="92">
        <f>IF(H67&lt;25,1,1+(H67-25)/H67)</f>
        <v>1</v>
      </c>
      <c r="O67" s="109">
        <v>1</v>
      </c>
      <c r="P67" s="34">
        <f>J67*N67*O67</f>
        <v>48</v>
      </c>
      <c r="Q67" s="34">
        <f>L67*M67*N67</f>
        <v>0</v>
      </c>
      <c r="R67" s="34">
        <f>P67+Q67</f>
        <v>48</v>
      </c>
      <c r="S67" s="31"/>
    </row>
    <row r="68" spans="1:66" ht="20.100000000000001" customHeight="1" outlineLevel="2">
      <c r="A68" s="57" t="s">
        <v>1394</v>
      </c>
      <c r="B68" s="60" t="s">
        <v>1395</v>
      </c>
      <c r="C68" s="57" t="s">
        <v>1504</v>
      </c>
      <c r="D68" s="70" t="s">
        <v>1502</v>
      </c>
      <c r="E68" s="62" t="s">
        <v>1444</v>
      </c>
      <c r="F68" s="33" t="s">
        <v>326</v>
      </c>
      <c r="G68" s="41" t="s">
        <v>1546</v>
      </c>
      <c r="H68" s="87" t="s">
        <v>1470</v>
      </c>
      <c r="I68" s="56" t="s">
        <v>1494</v>
      </c>
      <c r="J68" s="56" t="s">
        <v>1496</v>
      </c>
      <c r="K68" s="56" t="s">
        <v>1494</v>
      </c>
      <c r="L68" s="56" t="s">
        <v>1496</v>
      </c>
      <c r="M68" s="56">
        <v>1</v>
      </c>
      <c r="N68" s="92"/>
      <c r="O68" s="112"/>
      <c r="P68" s="69"/>
      <c r="Q68" s="69"/>
      <c r="R68" s="69">
        <v>16</v>
      </c>
      <c r="S68" s="68" t="s">
        <v>1498</v>
      </c>
    </row>
    <row r="69" spans="1:66" ht="20.100000000000001" customHeight="1" outlineLevel="2">
      <c r="A69" s="65"/>
      <c r="B69" s="66"/>
      <c r="C69" s="24" t="s">
        <v>642</v>
      </c>
      <c r="D69" s="70" t="s">
        <v>1223</v>
      </c>
      <c r="E69" s="55">
        <v>14</v>
      </c>
      <c r="F69" s="33" t="s">
        <v>326</v>
      </c>
      <c r="G69" s="41" t="s">
        <v>327</v>
      </c>
      <c r="H69" s="90">
        <v>5</v>
      </c>
      <c r="I69" s="67"/>
      <c r="J69" s="67"/>
      <c r="K69" s="67"/>
      <c r="L69" s="67"/>
      <c r="M69" s="112"/>
      <c r="N69" s="92">
        <f>IF(H69&lt;25,1,1+(H69-25)/H69)</f>
        <v>1</v>
      </c>
      <c r="O69" s="112"/>
      <c r="P69" s="69"/>
      <c r="Q69" s="69"/>
      <c r="R69" s="55">
        <f>0.3*13*H69</f>
        <v>19.5</v>
      </c>
      <c r="S69" s="24" t="s">
        <v>1235</v>
      </c>
    </row>
    <row r="70" spans="1:66" ht="20.100000000000001" customHeight="1" outlineLevel="2">
      <c r="A70" s="65"/>
      <c r="B70" s="66"/>
      <c r="C70" s="65"/>
      <c r="D70" s="70" t="s">
        <v>1702</v>
      </c>
      <c r="E70" s="66"/>
      <c r="F70" s="33" t="s">
        <v>326</v>
      </c>
      <c r="G70" s="41" t="s">
        <v>678</v>
      </c>
      <c r="H70" s="56">
        <v>7</v>
      </c>
      <c r="I70" s="67"/>
      <c r="J70" s="67"/>
      <c r="K70" s="67"/>
      <c r="L70" s="67"/>
      <c r="M70" s="112"/>
      <c r="N70" s="118"/>
      <c r="O70" s="112"/>
      <c r="P70" s="69"/>
      <c r="Q70" s="69"/>
      <c r="R70" s="69">
        <f>2*H70</f>
        <v>14</v>
      </c>
      <c r="S70" s="68" t="s">
        <v>1703</v>
      </c>
    </row>
    <row r="71" spans="1:66" s="86" customFormat="1" ht="20.100000000000001" customHeight="1" outlineLevel="2">
      <c r="A71" s="24"/>
      <c r="B71" s="41"/>
      <c r="C71" s="33" t="s">
        <v>611</v>
      </c>
      <c r="D71" s="70" t="s">
        <v>593</v>
      </c>
      <c r="E71" s="55"/>
      <c r="F71" s="33" t="s">
        <v>326</v>
      </c>
      <c r="G71" s="41" t="s">
        <v>678</v>
      </c>
      <c r="H71" s="56">
        <v>3</v>
      </c>
      <c r="I71" s="56"/>
      <c r="J71" s="56"/>
      <c r="K71" s="56"/>
      <c r="L71" s="56"/>
      <c r="M71" s="56"/>
      <c r="N71" s="56"/>
      <c r="O71" s="56"/>
      <c r="P71" s="24"/>
      <c r="Q71" s="55"/>
      <c r="R71" s="54">
        <f>H71*14</f>
        <v>42</v>
      </c>
      <c r="S71" s="24"/>
      <c r="T71" s="85"/>
      <c r="U71" s="85"/>
      <c r="V71" s="85"/>
      <c r="W71" s="85"/>
      <c r="X71" s="85"/>
      <c r="Y71" s="85"/>
      <c r="Z71" s="85"/>
      <c r="AA71" s="85"/>
      <c r="AB71" s="85"/>
      <c r="AC71" s="85"/>
      <c r="AD71" s="85"/>
      <c r="AE71" s="85"/>
      <c r="AF71" s="85"/>
      <c r="AG71" s="85"/>
      <c r="AH71" s="85"/>
      <c r="AI71" s="85"/>
      <c r="AJ71" s="85"/>
      <c r="AK71" s="85"/>
      <c r="AL71" s="85"/>
      <c r="AM71" s="85"/>
      <c r="AN71" s="85"/>
      <c r="AO71" s="85"/>
      <c r="AP71" s="85"/>
      <c r="AQ71" s="85"/>
      <c r="AR71" s="85"/>
      <c r="AS71" s="85"/>
      <c r="AT71" s="85"/>
      <c r="AU71" s="85"/>
      <c r="AV71" s="85"/>
      <c r="AW71" s="85"/>
      <c r="AX71" s="85"/>
      <c r="AY71" s="85"/>
      <c r="AZ71" s="85"/>
      <c r="BA71" s="85"/>
      <c r="BB71" s="85"/>
      <c r="BC71" s="85"/>
      <c r="BD71" s="85"/>
      <c r="BE71" s="85"/>
      <c r="BF71" s="85"/>
      <c r="BG71" s="85"/>
      <c r="BH71" s="85"/>
      <c r="BI71" s="85"/>
      <c r="BJ71" s="85"/>
      <c r="BK71" s="85"/>
      <c r="BL71" s="85"/>
      <c r="BM71" s="85"/>
      <c r="BN71" s="85"/>
    </row>
    <row r="72" spans="1:66" s="86" customFormat="1" ht="20.100000000000001" customHeight="1" outlineLevel="1">
      <c r="A72" s="24"/>
      <c r="B72" s="41"/>
      <c r="C72" s="33"/>
      <c r="D72" s="70"/>
      <c r="E72" s="55"/>
      <c r="F72" s="125" t="s">
        <v>1761</v>
      </c>
      <c r="G72" s="41"/>
      <c r="H72" s="56"/>
      <c r="I72" s="56"/>
      <c r="J72" s="56"/>
      <c r="K72" s="56"/>
      <c r="L72" s="56"/>
      <c r="M72" s="56"/>
      <c r="N72" s="56"/>
      <c r="O72" s="56"/>
      <c r="P72" s="24"/>
      <c r="Q72" s="55"/>
      <c r="R72" s="54">
        <f>SUBTOTAL(9,R64:R71)</f>
        <v>218.5</v>
      </c>
      <c r="S72" s="24"/>
      <c r="T72" s="85"/>
      <c r="U72" s="85"/>
      <c r="V72" s="85"/>
      <c r="W72" s="85"/>
      <c r="X72" s="85"/>
      <c r="Y72" s="85"/>
      <c r="Z72" s="85"/>
      <c r="AA72" s="85"/>
      <c r="AB72" s="85"/>
      <c r="AC72" s="85"/>
      <c r="AD72" s="85"/>
      <c r="AE72" s="85"/>
      <c r="AF72" s="85"/>
      <c r="AG72" s="85"/>
      <c r="AH72" s="85"/>
      <c r="AI72" s="85"/>
      <c r="AJ72" s="85"/>
      <c r="AK72" s="85"/>
      <c r="AL72" s="85"/>
      <c r="AM72" s="85"/>
      <c r="AN72" s="85"/>
      <c r="AO72" s="85"/>
      <c r="AP72" s="85"/>
      <c r="AQ72" s="85"/>
      <c r="AR72" s="85"/>
      <c r="AS72" s="85"/>
      <c r="AT72" s="85"/>
      <c r="AU72" s="85"/>
      <c r="AV72" s="85"/>
      <c r="AW72" s="85"/>
      <c r="AX72" s="85"/>
      <c r="AY72" s="85"/>
      <c r="AZ72" s="85"/>
      <c r="BA72" s="85"/>
      <c r="BB72" s="85"/>
      <c r="BC72" s="85"/>
      <c r="BD72" s="85"/>
      <c r="BE72" s="85"/>
      <c r="BF72" s="85"/>
      <c r="BG72" s="85"/>
      <c r="BH72" s="85"/>
      <c r="BI72" s="85"/>
      <c r="BJ72" s="85"/>
      <c r="BK72" s="85"/>
      <c r="BL72" s="85"/>
      <c r="BM72" s="85"/>
      <c r="BN72" s="85"/>
    </row>
    <row r="73" spans="1:66" ht="20.100000000000001" customHeight="1" outlineLevel="2">
      <c r="A73" s="35" t="s">
        <v>176</v>
      </c>
      <c r="B73" s="41" t="s">
        <v>956</v>
      </c>
      <c r="C73" s="33" t="s">
        <v>642</v>
      </c>
      <c r="D73" s="70" t="s">
        <v>949</v>
      </c>
      <c r="E73" s="40">
        <v>4</v>
      </c>
      <c r="F73" s="33" t="s">
        <v>178</v>
      </c>
      <c r="G73" s="41" t="s">
        <v>179</v>
      </c>
      <c r="H73" s="99">
        <v>110</v>
      </c>
      <c r="I73" s="49">
        <v>64</v>
      </c>
      <c r="J73" s="49">
        <v>64</v>
      </c>
      <c r="K73" s="43">
        <v>0</v>
      </c>
      <c r="L73" s="49">
        <v>0</v>
      </c>
      <c r="M73" s="109"/>
      <c r="N73" s="92">
        <f>IF(H73&lt;25,1,1+(H73-25)/H73)</f>
        <v>1.7727272727272727</v>
      </c>
      <c r="O73" s="109">
        <v>1</v>
      </c>
      <c r="P73" s="34">
        <f>J73*N73*O73</f>
        <v>113.45454545454545</v>
      </c>
      <c r="Q73" s="34">
        <f>L73*M73*N73</f>
        <v>0</v>
      </c>
      <c r="R73" s="34">
        <f>P73+Q73</f>
        <v>113.45454545454545</v>
      </c>
      <c r="S73" s="31"/>
    </row>
    <row r="74" spans="1:66" ht="20.100000000000001" customHeight="1" outlineLevel="2">
      <c r="A74" s="41">
        <v>12002090</v>
      </c>
      <c r="B74" s="41" t="s">
        <v>177</v>
      </c>
      <c r="C74" s="33" t="s">
        <v>642</v>
      </c>
      <c r="D74" s="70" t="s">
        <v>949</v>
      </c>
      <c r="E74" s="47">
        <v>4</v>
      </c>
      <c r="F74" s="33" t="s">
        <v>178</v>
      </c>
      <c r="G74" s="41" t="s">
        <v>179</v>
      </c>
      <c r="H74" s="44" t="s">
        <v>1711</v>
      </c>
      <c r="I74" s="48">
        <v>64</v>
      </c>
      <c r="J74" s="48">
        <v>64</v>
      </c>
      <c r="K74" s="48">
        <v>0</v>
      </c>
      <c r="L74" s="48">
        <v>0</v>
      </c>
      <c r="M74" s="109"/>
      <c r="N74" s="92">
        <f>IF(H74&lt;25,1,1+(H74-25)/H74)</f>
        <v>1.7706422018348624</v>
      </c>
      <c r="O74" s="109">
        <v>1</v>
      </c>
      <c r="P74" s="34">
        <v>99.146666666666661</v>
      </c>
      <c r="Q74" s="34">
        <f>L74*M74*N74</f>
        <v>0</v>
      </c>
      <c r="R74" s="34">
        <v>99.146666666666661</v>
      </c>
      <c r="S74" s="31" t="s">
        <v>1714</v>
      </c>
    </row>
    <row r="75" spans="1:66" ht="20.100000000000001" customHeight="1" outlineLevel="2">
      <c r="A75" s="33" t="s">
        <v>408</v>
      </c>
      <c r="B75" s="41" t="s">
        <v>409</v>
      </c>
      <c r="C75" s="33" t="s">
        <v>611</v>
      </c>
      <c r="D75" s="70" t="s">
        <v>949</v>
      </c>
      <c r="E75" s="47">
        <v>3</v>
      </c>
      <c r="F75" s="33" t="s">
        <v>178</v>
      </c>
      <c r="G75" s="41" t="s">
        <v>179</v>
      </c>
      <c r="H75" s="44">
        <v>22</v>
      </c>
      <c r="I75" s="48">
        <v>48</v>
      </c>
      <c r="J75" s="48">
        <v>48</v>
      </c>
      <c r="K75" s="48">
        <v>0</v>
      </c>
      <c r="L75" s="48">
        <v>0</v>
      </c>
      <c r="M75" s="109"/>
      <c r="N75" s="92">
        <f>IF(H75&lt;25,1,1+(H75-25)/H75)</f>
        <v>1</v>
      </c>
      <c r="O75" s="109">
        <v>1</v>
      </c>
      <c r="P75" s="34">
        <f>J75*N75*O75</f>
        <v>48</v>
      </c>
      <c r="Q75" s="34">
        <f>L75*M75*N75</f>
        <v>0</v>
      </c>
      <c r="R75" s="34">
        <f>P75+Q75</f>
        <v>48</v>
      </c>
      <c r="S75" s="31"/>
    </row>
    <row r="76" spans="1:66" ht="20.100000000000001" customHeight="1" outlineLevel="2">
      <c r="A76" s="57" t="s">
        <v>1410</v>
      </c>
      <c r="B76" s="60" t="s">
        <v>1411</v>
      </c>
      <c r="C76" s="57" t="s">
        <v>1509</v>
      </c>
      <c r="D76" s="70" t="s">
        <v>1502</v>
      </c>
      <c r="E76" s="62" t="s">
        <v>1444</v>
      </c>
      <c r="F76" s="33" t="s">
        <v>178</v>
      </c>
      <c r="G76" s="41" t="s">
        <v>1621</v>
      </c>
      <c r="H76" s="87">
        <v>16</v>
      </c>
      <c r="I76" s="56" t="s">
        <v>1494</v>
      </c>
      <c r="J76" s="56" t="s">
        <v>1495</v>
      </c>
      <c r="K76" s="56" t="s">
        <v>1494</v>
      </c>
      <c r="L76" s="56" t="s">
        <v>1495</v>
      </c>
      <c r="M76" s="56">
        <v>1</v>
      </c>
      <c r="N76" s="92"/>
      <c r="O76" s="112"/>
      <c r="P76" s="69"/>
      <c r="Q76" s="69"/>
      <c r="R76" s="69">
        <v>16</v>
      </c>
      <c r="S76" s="68" t="s">
        <v>1498</v>
      </c>
    </row>
    <row r="77" spans="1:66" ht="20.100000000000001" customHeight="1" outlineLevel="2">
      <c r="A77" s="65"/>
      <c r="B77" s="66"/>
      <c r="C77" s="24" t="s">
        <v>642</v>
      </c>
      <c r="D77" s="70" t="s">
        <v>1221</v>
      </c>
      <c r="E77" s="55">
        <v>14</v>
      </c>
      <c r="F77" s="33" t="s">
        <v>178</v>
      </c>
      <c r="G77" s="41" t="s">
        <v>1210</v>
      </c>
      <c r="H77" s="90">
        <v>3</v>
      </c>
      <c r="I77" s="67"/>
      <c r="J77" s="67"/>
      <c r="K77" s="67"/>
      <c r="L77" s="67"/>
      <c r="M77" s="112"/>
      <c r="N77" s="92">
        <f>IF(H77&lt;25,1,1+(H77-25)/H77)</f>
        <v>1</v>
      </c>
      <c r="O77" s="112"/>
      <c r="P77" s="69"/>
      <c r="Q77" s="69"/>
      <c r="R77" s="55">
        <f>0.3*13*H77</f>
        <v>11.7</v>
      </c>
      <c r="S77" s="68" t="s">
        <v>1235</v>
      </c>
    </row>
    <row r="78" spans="1:66" ht="20.100000000000001" customHeight="1" outlineLevel="2">
      <c r="A78" s="65"/>
      <c r="B78" s="66"/>
      <c r="C78" s="65"/>
      <c r="D78" s="70" t="s">
        <v>1702</v>
      </c>
      <c r="E78" s="66"/>
      <c r="F78" s="33" t="s">
        <v>178</v>
      </c>
      <c r="G78" s="41" t="s">
        <v>679</v>
      </c>
      <c r="H78" s="56">
        <v>6</v>
      </c>
      <c r="I78" s="67"/>
      <c r="J78" s="67"/>
      <c r="K78" s="67"/>
      <c r="L78" s="67"/>
      <c r="M78" s="112"/>
      <c r="N78" s="118"/>
      <c r="O78" s="112"/>
      <c r="P78" s="69"/>
      <c r="Q78" s="69"/>
      <c r="R78" s="69">
        <f>2*H78</f>
        <v>12</v>
      </c>
      <c r="S78" s="68" t="s">
        <v>1703</v>
      </c>
    </row>
    <row r="79" spans="1:66" ht="20.100000000000001" customHeight="1" outlineLevel="2">
      <c r="A79" s="24"/>
      <c r="B79" s="41"/>
      <c r="C79" s="33" t="s">
        <v>611</v>
      </c>
      <c r="D79" s="70" t="s">
        <v>593</v>
      </c>
      <c r="E79" s="55"/>
      <c r="F79" s="33" t="s">
        <v>178</v>
      </c>
      <c r="G79" s="41" t="s">
        <v>679</v>
      </c>
      <c r="H79" s="56">
        <v>3</v>
      </c>
      <c r="I79" s="56"/>
      <c r="J79" s="56"/>
      <c r="K79" s="56"/>
      <c r="L79" s="56"/>
      <c r="M79" s="56"/>
      <c r="N79" s="56"/>
      <c r="O79" s="56"/>
      <c r="P79" s="24"/>
      <c r="Q79" s="55"/>
      <c r="R79" s="54">
        <f>H79*14</f>
        <v>42</v>
      </c>
      <c r="S79" s="24"/>
    </row>
    <row r="80" spans="1:66" ht="20.100000000000001" customHeight="1" outlineLevel="1">
      <c r="A80" s="24"/>
      <c r="B80" s="41"/>
      <c r="C80" s="33"/>
      <c r="D80" s="70"/>
      <c r="E80" s="55"/>
      <c r="F80" s="125" t="s">
        <v>1762</v>
      </c>
      <c r="G80" s="41"/>
      <c r="H80" s="56"/>
      <c r="I80" s="56"/>
      <c r="J80" s="56"/>
      <c r="K80" s="56"/>
      <c r="L80" s="56"/>
      <c r="M80" s="56"/>
      <c r="N80" s="56"/>
      <c r="O80" s="56"/>
      <c r="P80" s="24"/>
      <c r="Q80" s="55"/>
      <c r="R80" s="54">
        <f>SUBTOTAL(9,R73:R79)</f>
        <v>342.30121212121213</v>
      </c>
      <c r="S80" s="24"/>
    </row>
    <row r="81" spans="1:19" ht="20.100000000000001" customHeight="1" outlineLevel="2">
      <c r="A81" s="35" t="s">
        <v>297</v>
      </c>
      <c r="B81" s="41" t="s">
        <v>298</v>
      </c>
      <c r="C81" s="33" t="s">
        <v>642</v>
      </c>
      <c r="D81" s="70" t="s">
        <v>949</v>
      </c>
      <c r="E81" s="40">
        <v>3</v>
      </c>
      <c r="F81" s="33" t="s">
        <v>299</v>
      </c>
      <c r="G81" s="41" t="s">
        <v>300</v>
      </c>
      <c r="H81" s="99">
        <v>55</v>
      </c>
      <c r="I81" s="49">
        <v>48</v>
      </c>
      <c r="J81" s="49">
        <v>48</v>
      </c>
      <c r="K81" s="43">
        <v>0</v>
      </c>
      <c r="L81" s="49">
        <v>0</v>
      </c>
      <c r="M81" s="109"/>
      <c r="N81" s="92">
        <f>IF(H81&lt;25,1,1+(H81-25)/H81)</f>
        <v>1.5454545454545454</v>
      </c>
      <c r="O81" s="109">
        <v>1.2</v>
      </c>
      <c r="P81" s="34">
        <f>J81*N81*O81</f>
        <v>89.018181818181816</v>
      </c>
      <c r="Q81" s="34">
        <f>L81*M81*N81</f>
        <v>0</v>
      </c>
      <c r="R81" s="34">
        <f>P81+Q81</f>
        <v>89.018181818181816</v>
      </c>
      <c r="S81" s="31"/>
    </row>
    <row r="82" spans="1:19" ht="20.100000000000001" customHeight="1" outlineLevel="2">
      <c r="A82" s="57" t="s">
        <v>1362</v>
      </c>
      <c r="B82" s="60" t="s">
        <v>1363</v>
      </c>
      <c r="C82" s="57" t="s">
        <v>1504</v>
      </c>
      <c r="D82" s="70" t="s">
        <v>1502</v>
      </c>
      <c r="E82" s="62" t="s">
        <v>1444</v>
      </c>
      <c r="F82" s="33" t="s">
        <v>299</v>
      </c>
      <c r="G82" s="41" t="s">
        <v>1597</v>
      </c>
      <c r="H82" s="87" t="s">
        <v>1456</v>
      </c>
      <c r="I82" s="56" t="s">
        <v>1494</v>
      </c>
      <c r="J82" s="56" t="s">
        <v>1496</v>
      </c>
      <c r="K82" s="56" t="s">
        <v>1494</v>
      </c>
      <c r="L82" s="56" t="s">
        <v>1496</v>
      </c>
      <c r="M82" s="56">
        <v>1</v>
      </c>
      <c r="N82" s="92"/>
      <c r="O82" s="112"/>
      <c r="P82" s="69"/>
      <c r="Q82" s="69"/>
      <c r="R82" s="69">
        <v>24.307692307692307</v>
      </c>
      <c r="S82" s="68" t="s">
        <v>1498</v>
      </c>
    </row>
    <row r="83" spans="1:19" ht="20.100000000000001" customHeight="1" outlineLevel="2">
      <c r="A83" s="24"/>
      <c r="B83" s="55"/>
      <c r="C83" s="24" t="s">
        <v>642</v>
      </c>
      <c r="D83" s="70" t="s">
        <v>1223</v>
      </c>
      <c r="E83" s="55">
        <v>14</v>
      </c>
      <c r="F83" s="33" t="s">
        <v>299</v>
      </c>
      <c r="G83" s="41" t="s">
        <v>300</v>
      </c>
      <c r="H83" s="90">
        <v>6</v>
      </c>
      <c r="I83" s="56"/>
      <c r="J83" s="56"/>
      <c r="K83" s="56"/>
      <c r="L83" s="56"/>
      <c r="M83" s="56"/>
      <c r="N83" s="92">
        <f>IF(H83&lt;25,1,1+(H83-25)/H83)</f>
        <v>1</v>
      </c>
      <c r="O83" s="56"/>
      <c r="P83" s="24"/>
      <c r="Q83" s="55"/>
      <c r="R83" s="55">
        <f>0.3*13*H83</f>
        <v>23.4</v>
      </c>
      <c r="S83" s="24" t="s">
        <v>1235</v>
      </c>
    </row>
    <row r="84" spans="1:19" ht="20.100000000000001" customHeight="1" outlineLevel="2">
      <c r="A84" s="65"/>
      <c r="B84" s="66"/>
      <c r="C84" s="65"/>
      <c r="D84" s="70" t="s">
        <v>1702</v>
      </c>
      <c r="E84" s="66"/>
      <c r="F84" s="33" t="s">
        <v>299</v>
      </c>
      <c r="G84" s="41" t="s">
        <v>680</v>
      </c>
      <c r="H84" s="56">
        <v>12</v>
      </c>
      <c r="I84" s="67"/>
      <c r="J84" s="67"/>
      <c r="K84" s="67"/>
      <c r="L84" s="67"/>
      <c r="M84" s="112"/>
      <c r="N84" s="118"/>
      <c r="O84" s="112"/>
      <c r="P84" s="69"/>
      <c r="Q84" s="69"/>
      <c r="R84" s="69">
        <f>2*H84</f>
        <v>24</v>
      </c>
      <c r="S84" s="68" t="s">
        <v>1703</v>
      </c>
    </row>
    <row r="85" spans="1:19" ht="20.100000000000001" customHeight="1" outlineLevel="2">
      <c r="A85" s="24"/>
      <c r="B85" s="41"/>
      <c r="C85" s="33" t="s">
        <v>611</v>
      </c>
      <c r="D85" s="70" t="s">
        <v>593</v>
      </c>
      <c r="E85" s="55"/>
      <c r="F85" s="33" t="s">
        <v>299</v>
      </c>
      <c r="G85" s="41" t="s">
        <v>680</v>
      </c>
      <c r="H85" s="56">
        <v>7</v>
      </c>
      <c r="I85" s="56"/>
      <c r="J85" s="56"/>
      <c r="K85" s="56"/>
      <c r="L85" s="56"/>
      <c r="M85" s="56"/>
      <c r="N85" s="56"/>
      <c r="O85" s="56"/>
      <c r="P85" s="24"/>
      <c r="Q85" s="55"/>
      <c r="R85" s="54">
        <f>H85*14</f>
        <v>98</v>
      </c>
      <c r="S85" s="24"/>
    </row>
    <row r="86" spans="1:19" ht="20.100000000000001" customHeight="1" outlineLevel="1">
      <c r="A86" s="24"/>
      <c r="B86" s="41"/>
      <c r="C86" s="33"/>
      <c r="D86" s="70"/>
      <c r="E86" s="55"/>
      <c r="F86" s="125" t="s">
        <v>1763</v>
      </c>
      <c r="G86" s="41"/>
      <c r="H86" s="56"/>
      <c r="I86" s="56"/>
      <c r="J86" s="56"/>
      <c r="K86" s="56"/>
      <c r="L86" s="56"/>
      <c r="M86" s="56"/>
      <c r="N86" s="56"/>
      <c r="O86" s="56"/>
      <c r="P86" s="24"/>
      <c r="Q86" s="55"/>
      <c r="R86" s="54">
        <f>SUBTOTAL(9,R81:R85)</f>
        <v>258.72587412587416</v>
      </c>
      <c r="S86" s="24"/>
    </row>
    <row r="87" spans="1:19" ht="20.100000000000001" customHeight="1" outlineLevel="2">
      <c r="A87" s="65"/>
      <c r="B87" s="66"/>
      <c r="C87" s="65"/>
      <c r="D87" s="70" t="s">
        <v>1702</v>
      </c>
      <c r="E87" s="66"/>
      <c r="F87" s="33" t="s">
        <v>1743</v>
      </c>
      <c r="G87" s="41" t="s">
        <v>1660</v>
      </c>
      <c r="H87" s="56">
        <v>3</v>
      </c>
      <c r="I87" s="67"/>
      <c r="J87" s="67"/>
      <c r="K87" s="67"/>
      <c r="L87" s="67"/>
      <c r="M87" s="112"/>
      <c r="N87" s="118"/>
      <c r="O87" s="112"/>
      <c r="P87" s="69"/>
      <c r="Q87" s="69"/>
      <c r="R87" s="69">
        <f>2*H87</f>
        <v>6</v>
      </c>
      <c r="S87" s="68" t="s">
        <v>1703</v>
      </c>
    </row>
    <row r="88" spans="1:19" ht="20.100000000000001" customHeight="1" outlineLevel="1">
      <c r="A88" s="65"/>
      <c r="B88" s="66"/>
      <c r="C88" s="65"/>
      <c r="D88" s="70"/>
      <c r="E88" s="66"/>
      <c r="F88" s="125" t="s">
        <v>1764</v>
      </c>
      <c r="G88" s="41"/>
      <c r="H88" s="56"/>
      <c r="I88" s="67"/>
      <c r="J88" s="67"/>
      <c r="K88" s="67"/>
      <c r="L88" s="67"/>
      <c r="M88" s="112"/>
      <c r="N88" s="118"/>
      <c r="O88" s="112"/>
      <c r="P88" s="69"/>
      <c r="Q88" s="69"/>
      <c r="R88" s="69">
        <f>SUBTOTAL(9,R87:R87)</f>
        <v>6</v>
      </c>
      <c r="S88" s="68"/>
    </row>
    <row r="89" spans="1:19" ht="20.100000000000001" customHeight="1" outlineLevel="2">
      <c r="A89" s="33" t="s">
        <v>602</v>
      </c>
      <c r="B89" s="41" t="s">
        <v>603</v>
      </c>
      <c r="C89" s="33" t="s">
        <v>611</v>
      </c>
      <c r="D89" s="70" t="s">
        <v>949</v>
      </c>
      <c r="E89" s="47">
        <v>2</v>
      </c>
      <c r="F89" s="33" t="s">
        <v>334</v>
      </c>
      <c r="G89" s="41" t="s">
        <v>335</v>
      </c>
      <c r="H89" s="44">
        <v>3</v>
      </c>
      <c r="I89" s="48">
        <v>32</v>
      </c>
      <c r="J89" s="48">
        <v>20</v>
      </c>
      <c r="K89" s="48">
        <v>0</v>
      </c>
      <c r="L89" s="48">
        <v>12</v>
      </c>
      <c r="M89" s="109">
        <v>1</v>
      </c>
      <c r="N89" s="92">
        <f>IF(H89&lt;25,1,1+(H89-25)/H89)</f>
        <v>1</v>
      </c>
      <c r="O89" s="109">
        <v>1</v>
      </c>
      <c r="P89" s="34">
        <f>J89*N89*O89</f>
        <v>20</v>
      </c>
      <c r="Q89" s="34">
        <f>L89*M89*N89</f>
        <v>12</v>
      </c>
      <c r="R89" s="34">
        <f>P89+Q89</f>
        <v>32</v>
      </c>
      <c r="S89" s="31"/>
    </row>
    <row r="90" spans="1:19" ht="20.100000000000001" customHeight="1" outlineLevel="2">
      <c r="A90" s="35" t="s">
        <v>332</v>
      </c>
      <c r="B90" s="41" t="s">
        <v>333</v>
      </c>
      <c r="C90" s="33" t="s">
        <v>642</v>
      </c>
      <c r="D90" s="70" t="s">
        <v>949</v>
      </c>
      <c r="E90" s="40">
        <v>3</v>
      </c>
      <c r="F90" s="33" t="s">
        <v>334</v>
      </c>
      <c r="G90" s="41" t="s">
        <v>335</v>
      </c>
      <c r="H90" s="99">
        <v>40</v>
      </c>
      <c r="I90" s="49">
        <v>48</v>
      </c>
      <c r="J90" s="49">
        <v>48</v>
      </c>
      <c r="K90" s="43">
        <v>0</v>
      </c>
      <c r="L90" s="49">
        <v>0</v>
      </c>
      <c r="M90" s="109"/>
      <c r="N90" s="92">
        <f>IF(H90&lt;25,1,1+(H90-25)/H90)</f>
        <v>1.375</v>
      </c>
      <c r="O90" s="109">
        <v>1</v>
      </c>
      <c r="P90" s="34">
        <f>J90*N90*O90</f>
        <v>66</v>
      </c>
      <c r="Q90" s="34">
        <f>L90*M90*N90</f>
        <v>0</v>
      </c>
      <c r="R90" s="34">
        <f>P90+Q90</f>
        <v>66</v>
      </c>
      <c r="S90" s="31"/>
    </row>
    <row r="91" spans="1:19" ht="20.100000000000001" customHeight="1" outlineLevel="2">
      <c r="A91" s="57" t="s">
        <v>1380</v>
      </c>
      <c r="B91" s="60" t="s">
        <v>1381</v>
      </c>
      <c r="C91" s="57" t="s">
        <v>1504</v>
      </c>
      <c r="D91" s="70" t="s">
        <v>1502</v>
      </c>
      <c r="E91" s="62" t="s">
        <v>1444</v>
      </c>
      <c r="F91" s="33" t="s">
        <v>334</v>
      </c>
      <c r="G91" s="41" t="s">
        <v>1606</v>
      </c>
      <c r="H91" s="87" t="s">
        <v>1480</v>
      </c>
      <c r="I91" s="56" t="s">
        <v>1494</v>
      </c>
      <c r="J91" s="56" t="s">
        <v>1496</v>
      </c>
      <c r="K91" s="56" t="s">
        <v>1494</v>
      </c>
      <c r="L91" s="56" t="s">
        <v>1496</v>
      </c>
      <c r="M91" s="56">
        <v>1</v>
      </c>
      <c r="N91" s="92"/>
      <c r="O91" s="112"/>
      <c r="P91" s="69"/>
      <c r="Q91" s="69"/>
      <c r="R91" s="69">
        <v>20.888888888888889</v>
      </c>
      <c r="S91" s="68" t="s">
        <v>1498</v>
      </c>
    </row>
    <row r="92" spans="1:19" ht="20.100000000000001" customHeight="1" outlineLevel="2">
      <c r="A92" s="65"/>
      <c r="B92" s="66"/>
      <c r="C92" s="24" t="s">
        <v>642</v>
      </c>
      <c r="D92" s="70" t="s">
        <v>1223</v>
      </c>
      <c r="E92" s="55">
        <v>14</v>
      </c>
      <c r="F92" s="33" t="s">
        <v>334</v>
      </c>
      <c r="G92" s="41" t="s">
        <v>681</v>
      </c>
      <c r="H92" s="90">
        <v>2</v>
      </c>
      <c r="I92" s="67"/>
      <c r="J92" s="67"/>
      <c r="K92" s="67"/>
      <c r="L92" s="67"/>
      <c r="M92" s="112"/>
      <c r="N92" s="92">
        <f>IF(H92&lt;25,1,1+(H92-25)/H92)</f>
        <v>1</v>
      </c>
      <c r="O92" s="112"/>
      <c r="P92" s="69"/>
      <c r="Q92" s="69"/>
      <c r="R92" s="55">
        <f>0.3*13*H92</f>
        <v>7.8</v>
      </c>
      <c r="S92" s="24" t="s">
        <v>1235</v>
      </c>
    </row>
    <row r="93" spans="1:19" ht="20.100000000000001" customHeight="1" outlineLevel="2">
      <c r="A93" s="65"/>
      <c r="B93" s="66"/>
      <c r="C93" s="65"/>
      <c r="D93" s="70" t="s">
        <v>1702</v>
      </c>
      <c r="E93" s="66"/>
      <c r="F93" s="33" t="s">
        <v>334</v>
      </c>
      <c r="G93" s="41" t="s">
        <v>681</v>
      </c>
      <c r="H93" s="56">
        <v>5</v>
      </c>
      <c r="I93" s="67"/>
      <c r="J93" s="67"/>
      <c r="K93" s="67"/>
      <c r="L93" s="67"/>
      <c r="M93" s="112"/>
      <c r="N93" s="118"/>
      <c r="O93" s="112"/>
      <c r="P93" s="69"/>
      <c r="Q93" s="69"/>
      <c r="R93" s="69">
        <f>2*H93</f>
        <v>10</v>
      </c>
      <c r="S93" s="68" t="s">
        <v>1703</v>
      </c>
    </row>
    <row r="94" spans="1:19" ht="20.100000000000001" customHeight="1" outlineLevel="2">
      <c r="A94" s="24"/>
      <c r="B94" s="41"/>
      <c r="C94" s="33" t="s">
        <v>611</v>
      </c>
      <c r="D94" s="70" t="s">
        <v>593</v>
      </c>
      <c r="E94" s="55"/>
      <c r="F94" s="33" t="s">
        <v>334</v>
      </c>
      <c r="G94" s="41" t="s">
        <v>681</v>
      </c>
      <c r="H94" s="56">
        <v>3</v>
      </c>
      <c r="I94" s="56"/>
      <c r="J94" s="56"/>
      <c r="K94" s="56"/>
      <c r="L94" s="56"/>
      <c r="M94" s="56"/>
      <c r="N94" s="56"/>
      <c r="O94" s="56"/>
      <c r="P94" s="24"/>
      <c r="Q94" s="55"/>
      <c r="R94" s="54">
        <f>H94*14</f>
        <v>42</v>
      </c>
      <c r="S94" s="24"/>
    </row>
    <row r="95" spans="1:19" ht="20.100000000000001" customHeight="1" outlineLevel="1">
      <c r="A95" s="24"/>
      <c r="B95" s="41"/>
      <c r="C95" s="33"/>
      <c r="D95" s="70"/>
      <c r="E95" s="55"/>
      <c r="F95" s="125" t="s">
        <v>1765</v>
      </c>
      <c r="G95" s="41"/>
      <c r="H95" s="56"/>
      <c r="I95" s="56"/>
      <c r="J95" s="56"/>
      <c r="K95" s="56"/>
      <c r="L95" s="56"/>
      <c r="M95" s="56"/>
      <c r="N95" s="56"/>
      <c r="O95" s="56"/>
      <c r="P95" s="24"/>
      <c r="Q95" s="55"/>
      <c r="R95" s="54">
        <f>SUBTOTAL(9,R89:R94)</f>
        <v>178.68888888888887</v>
      </c>
      <c r="S95" s="24"/>
    </row>
    <row r="96" spans="1:19" ht="20.100000000000001" customHeight="1" outlineLevel="2">
      <c r="A96" s="75" t="s">
        <v>640</v>
      </c>
      <c r="B96" s="71" t="s">
        <v>957</v>
      </c>
      <c r="C96" s="72" t="s">
        <v>642</v>
      </c>
      <c r="D96" s="73" t="s">
        <v>949</v>
      </c>
      <c r="E96" s="74">
        <v>1</v>
      </c>
      <c r="F96" s="72" t="s">
        <v>1232</v>
      </c>
      <c r="G96" s="41" t="s">
        <v>666</v>
      </c>
      <c r="H96" s="84">
        <v>122</v>
      </c>
      <c r="I96" s="77">
        <v>16</v>
      </c>
      <c r="J96" s="77">
        <v>16</v>
      </c>
      <c r="K96" s="76">
        <v>0</v>
      </c>
      <c r="L96" s="77">
        <v>0</v>
      </c>
      <c r="M96" s="108"/>
      <c r="N96" s="120">
        <f>IF(H96&lt;25,1,1+(H96-25)/H96)</f>
        <v>1.7950819672131146</v>
      </c>
      <c r="O96" s="108">
        <v>1</v>
      </c>
      <c r="P96" s="79">
        <f>J96*N96*O96</f>
        <v>28.721311475409834</v>
      </c>
      <c r="Q96" s="79">
        <f>L96*M96*N96</f>
        <v>0</v>
      </c>
      <c r="R96" s="79">
        <f>P96+Q96</f>
        <v>28.721311475409834</v>
      </c>
      <c r="S96" s="78"/>
    </row>
    <row r="97" spans="1:19" ht="20.100000000000001" customHeight="1" outlineLevel="2">
      <c r="A97" s="81"/>
      <c r="B97" s="80"/>
      <c r="C97" s="81" t="s">
        <v>642</v>
      </c>
      <c r="D97" s="73" t="s">
        <v>1223</v>
      </c>
      <c r="E97" s="80">
        <v>14</v>
      </c>
      <c r="F97" s="72" t="s">
        <v>1231</v>
      </c>
      <c r="G97" s="41" t="s">
        <v>1182</v>
      </c>
      <c r="H97" s="91">
        <v>4</v>
      </c>
      <c r="I97" s="82"/>
      <c r="J97" s="82"/>
      <c r="K97" s="82"/>
      <c r="L97" s="82"/>
      <c r="M97" s="82"/>
      <c r="N97" s="120">
        <f>IF(H97&lt;25,1,1+(H97-25)/H97)</f>
        <v>1</v>
      </c>
      <c r="O97" s="82"/>
      <c r="P97" s="81"/>
      <c r="Q97" s="80"/>
      <c r="R97" s="80">
        <f>0.3*13*H97</f>
        <v>15.6</v>
      </c>
      <c r="S97" s="81" t="s">
        <v>1235</v>
      </c>
    </row>
    <row r="98" spans="1:19" ht="20.100000000000001" customHeight="1" outlineLevel="2">
      <c r="A98" s="65"/>
      <c r="B98" s="66"/>
      <c r="C98" s="65"/>
      <c r="D98" s="70" t="s">
        <v>1702</v>
      </c>
      <c r="E98" s="66"/>
      <c r="F98" s="72" t="s">
        <v>1706</v>
      </c>
      <c r="G98" s="41" t="s">
        <v>682</v>
      </c>
      <c r="H98" s="56">
        <v>7</v>
      </c>
      <c r="I98" s="67"/>
      <c r="J98" s="67"/>
      <c r="K98" s="67"/>
      <c r="L98" s="67"/>
      <c r="M98" s="112"/>
      <c r="N98" s="118"/>
      <c r="O98" s="112"/>
      <c r="P98" s="69"/>
      <c r="Q98" s="69"/>
      <c r="R98" s="69">
        <f>2*H98</f>
        <v>14</v>
      </c>
      <c r="S98" s="68" t="s">
        <v>1703</v>
      </c>
    </row>
    <row r="99" spans="1:19" ht="20.100000000000001" customHeight="1" outlineLevel="2">
      <c r="A99" s="81"/>
      <c r="B99" s="71"/>
      <c r="C99" s="72" t="s">
        <v>611</v>
      </c>
      <c r="D99" s="73" t="s">
        <v>593</v>
      </c>
      <c r="E99" s="80"/>
      <c r="F99" s="72" t="s">
        <v>1232</v>
      </c>
      <c r="G99" s="41" t="s">
        <v>682</v>
      </c>
      <c r="H99" s="82">
        <v>3</v>
      </c>
      <c r="I99" s="82"/>
      <c r="J99" s="82"/>
      <c r="K99" s="82"/>
      <c r="L99" s="82"/>
      <c r="M99" s="82"/>
      <c r="N99" s="82"/>
      <c r="O99" s="82"/>
      <c r="P99" s="81"/>
      <c r="Q99" s="80"/>
      <c r="R99" s="83">
        <f>H99*14</f>
        <v>42</v>
      </c>
      <c r="S99" s="81"/>
    </row>
    <row r="100" spans="1:19" ht="20.100000000000001" customHeight="1" outlineLevel="1">
      <c r="A100" s="81"/>
      <c r="B100" s="71"/>
      <c r="C100" s="72"/>
      <c r="D100" s="73"/>
      <c r="E100" s="80"/>
      <c r="F100" s="126" t="s">
        <v>1766</v>
      </c>
      <c r="G100" s="41"/>
      <c r="H100" s="82"/>
      <c r="I100" s="82"/>
      <c r="J100" s="82"/>
      <c r="K100" s="82"/>
      <c r="L100" s="82"/>
      <c r="M100" s="82"/>
      <c r="N100" s="82"/>
      <c r="O100" s="82"/>
      <c r="P100" s="81"/>
      <c r="Q100" s="80"/>
      <c r="R100" s="83">
        <f>SUBTOTAL(9,R96:R99)</f>
        <v>100.32131147540983</v>
      </c>
      <c r="S100" s="81"/>
    </row>
    <row r="101" spans="1:19" ht="20.100000000000001" customHeight="1" outlineLevel="2">
      <c r="A101" s="24"/>
      <c r="B101" s="41" t="s">
        <v>829</v>
      </c>
      <c r="C101" s="24"/>
      <c r="D101" s="70" t="s">
        <v>822</v>
      </c>
      <c r="E101" s="55"/>
      <c r="F101" s="33" t="s">
        <v>414</v>
      </c>
      <c r="G101" s="41" t="s">
        <v>415</v>
      </c>
      <c r="H101" s="56"/>
      <c r="I101" s="56"/>
      <c r="J101" s="56"/>
      <c r="K101" s="56"/>
      <c r="L101" s="56"/>
      <c r="M101" s="56"/>
      <c r="N101" s="56"/>
      <c r="O101" s="56"/>
      <c r="P101" s="24"/>
      <c r="Q101" s="55"/>
      <c r="R101" s="55">
        <v>15</v>
      </c>
      <c r="S101" s="24"/>
    </row>
    <row r="102" spans="1:19" ht="20.100000000000001" customHeight="1" outlineLevel="2">
      <c r="A102" s="35" t="s">
        <v>239</v>
      </c>
      <c r="B102" s="41" t="s">
        <v>958</v>
      </c>
      <c r="C102" s="33" t="s">
        <v>642</v>
      </c>
      <c r="D102" s="70" t="s">
        <v>949</v>
      </c>
      <c r="E102" s="40">
        <v>3</v>
      </c>
      <c r="F102" s="33" t="s">
        <v>414</v>
      </c>
      <c r="G102" s="41" t="s">
        <v>415</v>
      </c>
      <c r="H102" s="99">
        <v>3</v>
      </c>
      <c r="I102" s="49">
        <v>48</v>
      </c>
      <c r="J102" s="49">
        <v>48</v>
      </c>
      <c r="K102" s="43">
        <v>0</v>
      </c>
      <c r="L102" s="49">
        <v>0</v>
      </c>
      <c r="M102" s="109"/>
      <c r="N102" s="92">
        <f>IF(H102&lt;25,1,1+(H102-25)/H102)</f>
        <v>1</v>
      </c>
      <c r="O102" s="109">
        <v>1</v>
      </c>
      <c r="P102" s="34">
        <f>J102*N102*O102</f>
        <v>48</v>
      </c>
      <c r="Q102" s="34">
        <f>L102*M102*N102</f>
        <v>0</v>
      </c>
      <c r="R102" s="34">
        <f>P102+Q102</f>
        <v>48</v>
      </c>
      <c r="S102" s="31"/>
    </row>
    <row r="103" spans="1:19" ht="20.100000000000001" customHeight="1" outlineLevel="2">
      <c r="A103" s="57" t="s">
        <v>1322</v>
      </c>
      <c r="B103" s="60" t="s">
        <v>1323</v>
      </c>
      <c r="C103" s="57" t="s">
        <v>1504</v>
      </c>
      <c r="D103" s="70" t="s">
        <v>1502</v>
      </c>
      <c r="E103" s="62" t="s">
        <v>1444</v>
      </c>
      <c r="F103" s="33" t="s">
        <v>414</v>
      </c>
      <c r="G103" s="41" t="s">
        <v>1578</v>
      </c>
      <c r="H103" s="87" t="s">
        <v>1469</v>
      </c>
      <c r="I103" s="56" t="s">
        <v>1494</v>
      </c>
      <c r="J103" s="56" t="s">
        <v>1496</v>
      </c>
      <c r="K103" s="56" t="s">
        <v>1494</v>
      </c>
      <c r="L103" s="56" t="s">
        <v>1496</v>
      </c>
      <c r="M103" s="56">
        <v>1</v>
      </c>
      <c r="N103" s="92"/>
      <c r="O103" s="112"/>
      <c r="P103" s="69"/>
      <c r="Q103" s="69"/>
      <c r="R103" s="69">
        <v>16</v>
      </c>
      <c r="S103" s="68" t="s">
        <v>1498</v>
      </c>
    </row>
    <row r="104" spans="1:19" ht="20.100000000000001" customHeight="1" outlineLevel="2">
      <c r="A104" s="33" t="s">
        <v>412</v>
      </c>
      <c r="B104" s="41" t="s">
        <v>413</v>
      </c>
      <c r="C104" s="33" t="s">
        <v>611</v>
      </c>
      <c r="D104" s="70" t="s">
        <v>949</v>
      </c>
      <c r="E104" s="47">
        <v>3</v>
      </c>
      <c r="F104" s="33" t="s">
        <v>414</v>
      </c>
      <c r="G104" s="41" t="s">
        <v>415</v>
      </c>
      <c r="H104" s="44">
        <v>38</v>
      </c>
      <c r="I104" s="48">
        <v>48</v>
      </c>
      <c r="J104" s="48">
        <v>48</v>
      </c>
      <c r="K104" s="48">
        <v>0</v>
      </c>
      <c r="L104" s="48">
        <v>0</v>
      </c>
      <c r="M104" s="109"/>
      <c r="N104" s="92">
        <f>IF(H104&lt;25,1,1+(H104-25)/H104)</f>
        <v>1.3421052631578947</v>
      </c>
      <c r="O104" s="109">
        <v>1</v>
      </c>
      <c r="P104" s="34">
        <f>J104*N104*O104</f>
        <v>64.421052631578945</v>
      </c>
      <c r="Q104" s="34">
        <f>L104*M104*N104</f>
        <v>0</v>
      </c>
      <c r="R104" s="34">
        <f>P104+Q104</f>
        <v>64.421052631578945</v>
      </c>
      <c r="S104" s="31"/>
    </row>
    <row r="105" spans="1:19" ht="20.100000000000001" customHeight="1" outlineLevel="2">
      <c r="A105" s="57" t="s">
        <v>1438</v>
      </c>
      <c r="B105" s="60" t="s">
        <v>1439</v>
      </c>
      <c r="C105" s="57" t="s">
        <v>1631</v>
      </c>
      <c r="D105" s="70" t="s">
        <v>1632</v>
      </c>
      <c r="E105" s="62" t="s">
        <v>1444</v>
      </c>
      <c r="F105" s="33" t="s">
        <v>414</v>
      </c>
      <c r="G105" s="41" t="s">
        <v>1652</v>
      </c>
      <c r="H105" s="87">
        <v>36</v>
      </c>
      <c r="I105" s="56" t="s">
        <v>1494</v>
      </c>
      <c r="J105" s="56" t="s">
        <v>1495</v>
      </c>
      <c r="K105" s="56" t="s">
        <v>1494</v>
      </c>
      <c r="L105" s="56" t="s">
        <v>1495</v>
      </c>
      <c r="M105" s="56">
        <v>1</v>
      </c>
      <c r="N105" s="92"/>
      <c r="O105" s="112"/>
      <c r="P105" s="69"/>
      <c r="Q105" s="69"/>
      <c r="R105" s="69">
        <v>20.888888888888889</v>
      </c>
      <c r="S105" s="68" t="s">
        <v>1498</v>
      </c>
    </row>
    <row r="106" spans="1:19" ht="20.100000000000001" customHeight="1" outlineLevel="2">
      <c r="A106" s="24"/>
      <c r="B106" s="55"/>
      <c r="C106" s="24" t="s">
        <v>1230</v>
      </c>
      <c r="D106" s="70" t="s">
        <v>1223</v>
      </c>
      <c r="E106" s="55">
        <v>14</v>
      </c>
      <c r="F106" s="33" t="s">
        <v>414</v>
      </c>
      <c r="G106" s="41" t="s">
        <v>1176</v>
      </c>
      <c r="H106" s="90">
        <v>6</v>
      </c>
      <c r="I106" s="56"/>
      <c r="J106" s="56"/>
      <c r="K106" s="56"/>
      <c r="L106" s="56"/>
      <c r="M106" s="56"/>
      <c r="N106" s="92">
        <f>IF(H106&lt;25,1,1+(H106-25)/H106)</f>
        <v>1</v>
      </c>
      <c r="O106" s="56"/>
      <c r="P106" s="24"/>
      <c r="Q106" s="55"/>
      <c r="R106" s="55">
        <f>0.3*13*H106</f>
        <v>23.4</v>
      </c>
      <c r="S106" s="24" t="s">
        <v>1235</v>
      </c>
    </row>
    <row r="107" spans="1:19" ht="20.100000000000001" customHeight="1" outlineLevel="2">
      <c r="A107" s="65"/>
      <c r="B107" s="66"/>
      <c r="C107" s="65"/>
      <c r="D107" s="70" t="s">
        <v>1702</v>
      </c>
      <c r="E107" s="66"/>
      <c r="F107" s="33" t="s">
        <v>414</v>
      </c>
      <c r="G107" s="41" t="s">
        <v>683</v>
      </c>
      <c r="H107" s="56">
        <v>7</v>
      </c>
      <c r="I107" s="67"/>
      <c r="J107" s="67"/>
      <c r="K107" s="67"/>
      <c r="L107" s="67"/>
      <c r="M107" s="112"/>
      <c r="N107" s="118"/>
      <c r="O107" s="112"/>
      <c r="P107" s="69"/>
      <c r="Q107" s="69"/>
      <c r="R107" s="69">
        <f>2*H107</f>
        <v>14</v>
      </c>
      <c r="S107" s="68" t="s">
        <v>1703</v>
      </c>
    </row>
    <row r="108" spans="1:19" ht="20.100000000000001" customHeight="1" outlineLevel="2">
      <c r="A108" s="24"/>
      <c r="B108" s="41"/>
      <c r="C108" s="33" t="s">
        <v>611</v>
      </c>
      <c r="D108" s="70" t="s">
        <v>593</v>
      </c>
      <c r="E108" s="55"/>
      <c r="F108" s="33" t="s">
        <v>414</v>
      </c>
      <c r="G108" s="41" t="s">
        <v>683</v>
      </c>
      <c r="H108" s="56">
        <v>4</v>
      </c>
      <c r="I108" s="56"/>
      <c r="J108" s="56"/>
      <c r="K108" s="56"/>
      <c r="L108" s="56"/>
      <c r="M108" s="56"/>
      <c r="N108" s="56"/>
      <c r="O108" s="56"/>
      <c r="P108" s="24"/>
      <c r="Q108" s="55"/>
      <c r="R108" s="54">
        <f>H108*14</f>
        <v>56</v>
      </c>
      <c r="S108" s="24"/>
    </row>
    <row r="109" spans="1:19" ht="20.100000000000001" customHeight="1" outlineLevel="1">
      <c r="A109" s="24"/>
      <c r="B109" s="41"/>
      <c r="C109" s="33"/>
      <c r="D109" s="70"/>
      <c r="E109" s="55"/>
      <c r="F109" s="125" t="s">
        <v>1767</v>
      </c>
      <c r="G109" s="41"/>
      <c r="H109" s="56"/>
      <c r="I109" s="56"/>
      <c r="J109" s="56"/>
      <c r="K109" s="56"/>
      <c r="L109" s="56"/>
      <c r="M109" s="56"/>
      <c r="N109" s="56"/>
      <c r="O109" s="56"/>
      <c r="P109" s="24"/>
      <c r="Q109" s="55"/>
      <c r="R109" s="54">
        <f>SUBTOTAL(9,R101:R108)</f>
        <v>257.70994152046785</v>
      </c>
      <c r="S109" s="24"/>
    </row>
    <row r="110" spans="1:19" ht="20.100000000000001" customHeight="1" outlineLevel="2">
      <c r="A110" s="65"/>
      <c r="B110" s="66"/>
      <c r="C110" s="65"/>
      <c r="D110" s="70" t="s">
        <v>1702</v>
      </c>
      <c r="E110" s="66"/>
      <c r="F110" s="102">
        <v>19045</v>
      </c>
      <c r="G110" s="41" t="s">
        <v>1661</v>
      </c>
      <c r="H110" s="56">
        <v>2</v>
      </c>
      <c r="I110" s="67"/>
      <c r="J110" s="67"/>
      <c r="K110" s="67"/>
      <c r="L110" s="67"/>
      <c r="M110" s="112"/>
      <c r="N110" s="118"/>
      <c r="O110" s="112"/>
      <c r="P110" s="69"/>
      <c r="Q110" s="69"/>
      <c r="R110" s="69">
        <f>2*H110</f>
        <v>4</v>
      </c>
      <c r="S110" s="68" t="s">
        <v>1703</v>
      </c>
    </row>
    <row r="111" spans="1:19" ht="20.100000000000001" customHeight="1" outlineLevel="1">
      <c r="A111" s="65"/>
      <c r="B111" s="66"/>
      <c r="C111" s="65"/>
      <c r="D111" s="70"/>
      <c r="E111" s="66"/>
      <c r="F111" s="127" t="s">
        <v>1768</v>
      </c>
      <c r="G111" s="41"/>
      <c r="H111" s="56"/>
      <c r="I111" s="67"/>
      <c r="J111" s="67"/>
      <c r="K111" s="67"/>
      <c r="L111" s="67"/>
      <c r="M111" s="112"/>
      <c r="N111" s="118"/>
      <c r="O111" s="112"/>
      <c r="P111" s="69"/>
      <c r="Q111" s="69"/>
      <c r="R111" s="69">
        <f>SUBTOTAL(9,R110:R110)</f>
        <v>4</v>
      </c>
      <c r="S111" s="68"/>
    </row>
    <row r="112" spans="1:19" ht="20.100000000000001" customHeight="1" outlineLevel="2">
      <c r="A112" s="35" t="s">
        <v>21</v>
      </c>
      <c r="B112" s="41" t="s">
        <v>959</v>
      </c>
      <c r="C112" s="33" t="s">
        <v>642</v>
      </c>
      <c r="D112" s="70" t="s">
        <v>949</v>
      </c>
      <c r="E112" s="40">
        <v>3</v>
      </c>
      <c r="F112" s="33" t="s">
        <v>23</v>
      </c>
      <c r="G112" s="41" t="s">
        <v>24</v>
      </c>
      <c r="H112" s="99">
        <v>34</v>
      </c>
      <c r="I112" s="49">
        <v>48</v>
      </c>
      <c r="J112" s="49">
        <v>48</v>
      </c>
      <c r="K112" s="48">
        <v>0</v>
      </c>
      <c r="L112" s="48">
        <v>0</v>
      </c>
      <c r="M112" s="109"/>
      <c r="N112" s="92">
        <f>IF(H112&lt;25,1,1+(H112-25)/H112)</f>
        <v>1.2647058823529411</v>
      </c>
      <c r="O112" s="109">
        <v>1</v>
      </c>
      <c r="P112" s="34">
        <f>J112*N112*O112</f>
        <v>60.705882352941174</v>
      </c>
      <c r="Q112" s="34">
        <f>L112*M112*N112</f>
        <v>0</v>
      </c>
      <c r="R112" s="34">
        <f>P112+Q112</f>
        <v>60.705882352941174</v>
      </c>
      <c r="S112" s="31"/>
    </row>
    <row r="113" spans="1:19" ht="20.100000000000001" customHeight="1" outlineLevel="2">
      <c r="A113" s="57" t="s">
        <v>1240</v>
      </c>
      <c r="B113" s="60" t="s">
        <v>1241</v>
      </c>
      <c r="C113" s="57" t="s">
        <v>1504</v>
      </c>
      <c r="D113" s="70" t="s">
        <v>1502</v>
      </c>
      <c r="E113" s="62" t="s">
        <v>1444</v>
      </c>
      <c r="F113" s="33" t="s">
        <v>23</v>
      </c>
      <c r="G113" s="41" t="s">
        <v>1505</v>
      </c>
      <c r="H113" s="87" t="s">
        <v>1446</v>
      </c>
      <c r="I113" s="56" t="s">
        <v>1494</v>
      </c>
      <c r="J113" s="56" t="s">
        <v>1496</v>
      </c>
      <c r="K113" s="56" t="s">
        <v>1494</v>
      </c>
      <c r="L113" s="56" t="s">
        <v>1496</v>
      </c>
      <c r="M113" s="56">
        <v>1</v>
      </c>
      <c r="N113" s="92"/>
      <c r="O113" s="112"/>
      <c r="P113" s="69"/>
      <c r="Q113" s="69"/>
      <c r="R113" s="69">
        <v>20.571428571428569</v>
      </c>
      <c r="S113" s="68" t="s">
        <v>1498</v>
      </c>
    </row>
    <row r="114" spans="1:19" ht="20.100000000000001" customHeight="1" outlineLevel="2">
      <c r="A114" s="57" t="s">
        <v>1092</v>
      </c>
      <c r="B114" s="60" t="s">
        <v>1093</v>
      </c>
      <c r="C114" s="57" t="s">
        <v>611</v>
      </c>
      <c r="D114" s="70" t="s">
        <v>1082</v>
      </c>
      <c r="E114" s="62">
        <v>2</v>
      </c>
      <c r="F114" s="33" t="s">
        <v>23</v>
      </c>
      <c r="G114" s="41" t="s">
        <v>1149</v>
      </c>
      <c r="H114" s="87">
        <v>60</v>
      </c>
      <c r="I114" s="56">
        <v>0</v>
      </c>
      <c r="J114" s="56">
        <v>0</v>
      </c>
      <c r="K114" s="56">
        <v>0</v>
      </c>
      <c r="L114" s="56">
        <v>0</v>
      </c>
      <c r="M114" s="56"/>
      <c r="N114" s="92">
        <f>IF(H114&lt;25,1,1+(H114-25)/H114)</f>
        <v>1.5833333333333335</v>
      </c>
      <c r="O114" s="117">
        <v>1</v>
      </c>
      <c r="P114" s="24"/>
      <c r="Q114" s="64">
        <f>N114*E114*32</f>
        <v>101.33333333333334</v>
      </c>
      <c r="R114" s="64">
        <f>P114+Q114</f>
        <v>101.33333333333334</v>
      </c>
      <c r="S114" s="24"/>
    </row>
    <row r="115" spans="1:19" ht="20.100000000000001" customHeight="1" outlineLevel="2">
      <c r="A115" s="24"/>
      <c r="B115" s="41" t="s">
        <v>838</v>
      </c>
      <c r="C115" s="24"/>
      <c r="D115" s="70" t="s">
        <v>822</v>
      </c>
      <c r="E115" s="55"/>
      <c r="F115" s="33" t="s">
        <v>23</v>
      </c>
      <c r="G115" s="41" t="s">
        <v>24</v>
      </c>
      <c r="H115" s="56"/>
      <c r="I115" s="56"/>
      <c r="J115" s="56"/>
      <c r="K115" s="56"/>
      <c r="L115" s="56"/>
      <c r="M115" s="56"/>
      <c r="N115" s="56"/>
      <c r="O115" s="56"/>
      <c r="P115" s="24"/>
      <c r="Q115" s="55"/>
      <c r="R115" s="55">
        <v>15</v>
      </c>
      <c r="S115" s="24"/>
    </row>
    <row r="116" spans="1:19" ht="20.100000000000001" customHeight="1" outlineLevel="2">
      <c r="A116" s="33" t="s">
        <v>312</v>
      </c>
      <c r="B116" s="41" t="s">
        <v>960</v>
      </c>
      <c r="C116" s="33" t="s">
        <v>611</v>
      </c>
      <c r="D116" s="70" t="s">
        <v>949</v>
      </c>
      <c r="E116" s="47">
        <v>3</v>
      </c>
      <c r="F116" s="33" t="s">
        <v>23</v>
      </c>
      <c r="G116" s="41" t="s">
        <v>24</v>
      </c>
      <c r="H116" s="44">
        <v>15</v>
      </c>
      <c r="I116" s="48">
        <v>48</v>
      </c>
      <c r="J116" s="48">
        <v>48</v>
      </c>
      <c r="K116" s="48">
        <v>0</v>
      </c>
      <c r="L116" s="48">
        <v>0</v>
      </c>
      <c r="M116" s="109"/>
      <c r="N116" s="92">
        <f>IF(H116&lt;25,1,1+(H116-25)/H116)</f>
        <v>1</v>
      </c>
      <c r="O116" s="109">
        <v>1</v>
      </c>
      <c r="P116" s="34">
        <f>J116*N116*O116</f>
        <v>48</v>
      </c>
      <c r="Q116" s="34">
        <f>L116*M116*N116</f>
        <v>0</v>
      </c>
      <c r="R116" s="34">
        <f>P116+Q116</f>
        <v>48</v>
      </c>
      <c r="S116" s="31"/>
    </row>
    <row r="117" spans="1:19" ht="20.100000000000001" customHeight="1" outlineLevel="2">
      <c r="A117" s="57" t="s">
        <v>1370</v>
      </c>
      <c r="B117" s="60" t="s">
        <v>1371</v>
      </c>
      <c r="C117" s="57" t="s">
        <v>1509</v>
      </c>
      <c r="D117" s="70" t="s">
        <v>1502</v>
      </c>
      <c r="E117" s="62" t="s">
        <v>1444</v>
      </c>
      <c r="F117" s="33" t="s">
        <v>23</v>
      </c>
      <c r="G117" s="41" t="s">
        <v>1505</v>
      </c>
      <c r="H117" s="87">
        <v>15</v>
      </c>
      <c r="I117" s="56" t="s">
        <v>1494</v>
      </c>
      <c r="J117" s="56" t="s">
        <v>1495</v>
      </c>
      <c r="K117" s="56" t="s">
        <v>1494</v>
      </c>
      <c r="L117" s="56" t="s">
        <v>1495</v>
      </c>
      <c r="M117" s="56">
        <v>1</v>
      </c>
      <c r="N117" s="92"/>
      <c r="O117" s="112"/>
      <c r="P117" s="69"/>
      <c r="Q117" s="69"/>
      <c r="R117" s="69">
        <v>16</v>
      </c>
      <c r="S117" s="68" t="s">
        <v>1498</v>
      </c>
    </row>
    <row r="118" spans="1:19" ht="20.100000000000001" customHeight="1" outlineLevel="2">
      <c r="A118" s="24"/>
      <c r="B118" s="55"/>
      <c r="C118" s="24" t="s">
        <v>642</v>
      </c>
      <c r="D118" s="70" t="s">
        <v>1221</v>
      </c>
      <c r="E118" s="55">
        <v>14</v>
      </c>
      <c r="F118" s="33" t="s">
        <v>23</v>
      </c>
      <c r="G118" s="41" t="s">
        <v>1186</v>
      </c>
      <c r="H118" s="90">
        <v>3</v>
      </c>
      <c r="I118" s="56"/>
      <c r="J118" s="56"/>
      <c r="K118" s="56"/>
      <c r="L118" s="56"/>
      <c r="M118" s="56"/>
      <c r="N118" s="92">
        <f>IF(H118&lt;25,1,1+(H118-25)/H118)</f>
        <v>1</v>
      </c>
      <c r="O118" s="56"/>
      <c r="P118" s="24"/>
      <c r="Q118" s="55"/>
      <c r="R118" s="55">
        <f>0.3*13*H118</f>
        <v>11.7</v>
      </c>
      <c r="S118" s="24" t="s">
        <v>1235</v>
      </c>
    </row>
    <row r="119" spans="1:19" ht="20.100000000000001" customHeight="1" outlineLevel="2">
      <c r="A119" s="65"/>
      <c r="B119" s="66"/>
      <c r="C119" s="65"/>
      <c r="D119" s="70" t="s">
        <v>1702</v>
      </c>
      <c r="E119" s="66"/>
      <c r="F119" s="33" t="s">
        <v>23</v>
      </c>
      <c r="G119" s="41" t="s">
        <v>684</v>
      </c>
      <c r="H119" s="56">
        <v>6</v>
      </c>
      <c r="I119" s="67"/>
      <c r="J119" s="67"/>
      <c r="K119" s="67"/>
      <c r="L119" s="67"/>
      <c r="M119" s="112"/>
      <c r="N119" s="118"/>
      <c r="O119" s="112"/>
      <c r="P119" s="69"/>
      <c r="Q119" s="69"/>
      <c r="R119" s="69">
        <f>2*H119</f>
        <v>12</v>
      </c>
      <c r="S119" s="68" t="s">
        <v>1703</v>
      </c>
    </row>
    <row r="120" spans="1:19" ht="20.100000000000001" customHeight="1" outlineLevel="2">
      <c r="A120" s="24"/>
      <c r="B120" s="41"/>
      <c r="C120" s="33" t="s">
        <v>611</v>
      </c>
      <c r="D120" s="70" t="s">
        <v>593</v>
      </c>
      <c r="E120" s="55"/>
      <c r="F120" s="33" t="s">
        <v>23</v>
      </c>
      <c r="G120" s="41" t="s">
        <v>684</v>
      </c>
      <c r="H120" s="56">
        <v>3</v>
      </c>
      <c r="I120" s="56"/>
      <c r="J120" s="56"/>
      <c r="K120" s="56"/>
      <c r="L120" s="56"/>
      <c r="M120" s="56"/>
      <c r="N120" s="56"/>
      <c r="O120" s="56"/>
      <c r="P120" s="24"/>
      <c r="Q120" s="55"/>
      <c r="R120" s="54">
        <f>H120*14</f>
        <v>42</v>
      </c>
      <c r="S120" s="24"/>
    </row>
    <row r="121" spans="1:19" ht="20.100000000000001" customHeight="1" outlineLevel="1">
      <c r="A121" s="24"/>
      <c r="B121" s="41"/>
      <c r="C121" s="33"/>
      <c r="D121" s="70"/>
      <c r="E121" s="55"/>
      <c r="F121" s="125" t="s">
        <v>1769</v>
      </c>
      <c r="G121" s="41"/>
      <c r="H121" s="56"/>
      <c r="I121" s="56"/>
      <c r="J121" s="56"/>
      <c r="K121" s="56"/>
      <c r="L121" s="56"/>
      <c r="M121" s="56"/>
      <c r="N121" s="56"/>
      <c r="O121" s="56"/>
      <c r="P121" s="24"/>
      <c r="Q121" s="55"/>
      <c r="R121" s="54">
        <f>SUBTOTAL(9,R112:R120)</f>
        <v>327.31064425770307</v>
      </c>
      <c r="S121" s="24"/>
    </row>
    <row r="122" spans="1:19" ht="20.100000000000001" customHeight="1" outlineLevel="2">
      <c r="A122" s="33" t="s">
        <v>113</v>
      </c>
      <c r="B122" s="41" t="s">
        <v>114</v>
      </c>
      <c r="C122" s="33" t="s">
        <v>611</v>
      </c>
      <c r="D122" s="70" t="s">
        <v>949</v>
      </c>
      <c r="E122" s="47">
        <v>3</v>
      </c>
      <c r="F122" s="33" t="s">
        <v>115</v>
      </c>
      <c r="G122" s="41" t="s">
        <v>621</v>
      </c>
      <c r="H122" s="44">
        <v>77</v>
      </c>
      <c r="I122" s="48">
        <v>48</v>
      </c>
      <c r="J122" s="48">
        <v>32</v>
      </c>
      <c r="K122" s="44">
        <v>0</v>
      </c>
      <c r="L122" s="44">
        <v>16</v>
      </c>
      <c r="M122" s="110" t="s">
        <v>670</v>
      </c>
      <c r="N122" s="92">
        <f>IF(H122&lt;25,1,1+(H122-25)/H122)</f>
        <v>1.6753246753246753</v>
      </c>
      <c r="O122" s="109">
        <v>1</v>
      </c>
      <c r="P122" s="34">
        <f>J122*N122*O122</f>
        <v>53.61038961038961</v>
      </c>
      <c r="Q122" s="34">
        <f>L122*M122*N122</f>
        <v>26.805194805194805</v>
      </c>
      <c r="R122" s="34">
        <f>P122+Q122</f>
        <v>80.415584415584419</v>
      </c>
      <c r="S122" s="31"/>
    </row>
    <row r="123" spans="1:19" ht="20.100000000000001" customHeight="1" outlineLevel="2">
      <c r="A123" s="33" t="s">
        <v>113</v>
      </c>
      <c r="B123" s="41" t="s">
        <v>114</v>
      </c>
      <c r="C123" s="33" t="s">
        <v>611</v>
      </c>
      <c r="D123" s="70" t="s">
        <v>949</v>
      </c>
      <c r="E123" s="47">
        <v>3</v>
      </c>
      <c r="F123" s="33" t="s">
        <v>115</v>
      </c>
      <c r="G123" s="41" t="s">
        <v>621</v>
      </c>
      <c r="H123" s="44">
        <v>58</v>
      </c>
      <c r="I123" s="48">
        <v>48</v>
      </c>
      <c r="J123" s="48">
        <v>32</v>
      </c>
      <c r="K123" s="44">
        <v>0</v>
      </c>
      <c r="L123" s="44">
        <v>16</v>
      </c>
      <c r="M123" s="110" t="s">
        <v>670</v>
      </c>
      <c r="N123" s="92">
        <f>IF(H123&lt;25,1,1+(H123-25)/H123)</f>
        <v>1.5689655172413794</v>
      </c>
      <c r="O123" s="109">
        <v>1</v>
      </c>
      <c r="P123" s="34">
        <f>J123*N123*O123</f>
        <v>50.206896551724142</v>
      </c>
      <c r="Q123" s="34">
        <f>L123*M123*N123</f>
        <v>25.103448275862071</v>
      </c>
      <c r="R123" s="34">
        <f>P123+Q123</f>
        <v>75.310344827586221</v>
      </c>
      <c r="S123" s="31"/>
    </row>
    <row r="124" spans="1:19" ht="20.100000000000001" customHeight="1" outlineLevel="1">
      <c r="A124" s="33"/>
      <c r="B124" s="41"/>
      <c r="C124" s="33"/>
      <c r="D124" s="70"/>
      <c r="E124" s="47"/>
      <c r="F124" s="125" t="s">
        <v>1770</v>
      </c>
      <c r="G124" s="41"/>
      <c r="H124" s="44"/>
      <c r="I124" s="48"/>
      <c r="J124" s="48"/>
      <c r="K124" s="44"/>
      <c r="L124" s="44"/>
      <c r="M124" s="110"/>
      <c r="N124" s="92"/>
      <c r="O124" s="109"/>
      <c r="P124" s="34"/>
      <c r="Q124" s="34"/>
      <c r="R124" s="34">
        <f>SUBTOTAL(9,R122:R123)</f>
        <v>155.72592924317064</v>
      </c>
      <c r="S124" s="31"/>
    </row>
    <row r="125" spans="1:19" ht="20.100000000000001" customHeight="1" outlineLevel="2">
      <c r="A125" s="24"/>
      <c r="B125" s="41" t="s">
        <v>873</v>
      </c>
      <c r="C125" s="24"/>
      <c r="D125" s="70" t="s">
        <v>822</v>
      </c>
      <c r="E125" s="55"/>
      <c r="F125" s="33" t="s">
        <v>362</v>
      </c>
      <c r="G125" s="41" t="s">
        <v>363</v>
      </c>
      <c r="H125" s="56"/>
      <c r="I125" s="56"/>
      <c r="J125" s="56"/>
      <c r="K125" s="56"/>
      <c r="L125" s="56"/>
      <c r="M125" s="56"/>
      <c r="N125" s="56"/>
      <c r="O125" s="56"/>
      <c r="P125" s="24"/>
      <c r="Q125" s="55"/>
      <c r="R125" s="55">
        <v>15</v>
      </c>
      <c r="S125" s="24"/>
    </row>
    <row r="126" spans="1:19" ht="20.100000000000001" customHeight="1" outlineLevel="2">
      <c r="A126" s="24"/>
      <c r="B126" s="41" t="s">
        <v>961</v>
      </c>
      <c r="C126" s="24"/>
      <c r="D126" s="70" t="s">
        <v>822</v>
      </c>
      <c r="E126" s="55"/>
      <c r="F126" s="33" t="s">
        <v>362</v>
      </c>
      <c r="G126" s="41" t="s">
        <v>363</v>
      </c>
      <c r="H126" s="56"/>
      <c r="I126" s="56"/>
      <c r="J126" s="56"/>
      <c r="K126" s="56"/>
      <c r="L126" s="56"/>
      <c r="M126" s="56"/>
      <c r="N126" s="56"/>
      <c r="O126" s="56"/>
      <c r="P126" s="24"/>
      <c r="Q126" s="55"/>
      <c r="R126" s="55">
        <v>15</v>
      </c>
      <c r="S126" s="24"/>
    </row>
    <row r="127" spans="1:19" ht="20.100000000000001" customHeight="1" outlineLevel="2">
      <c r="A127" s="33" t="s">
        <v>416</v>
      </c>
      <c r="B127" s="41" t="s">
        <v>417</v>
      </c>
      <c r="C127" s="33" t="s">
        <v>611</v>
      </c>
      <c r="D127" s="70" t="s">
        <v>662</v>
      </c>
      <c r="E127" s="47">
        <v>3</v>
      </c>
      <c r="F127" s="33" t="s">
        <v>362</v>
      </c>
      <c r="G127" s="41" t="s">
        <v>363</v>
      </c>
      <c r="H127" s="44">
        <v>29</v>
      </c>
      <c r="I127" s="48">
        <v>48</v>
      </c>
      <c r="J127" s="48">
        <v>48</v>
      </c>
      <c r="K127" s="48">
        <v>0</v>
      </c>
      <c r="L127" s="48">
        <v>0</v>
      </c>
      <c r="M127" s="109"/>
      <c r="N127" s="92">
        <f>IF(H127&lt;25,1,1+(H127-25)/H127)</f>
        <v>1.1379310344827587</v>
      </c>
      <c r="O127" s="109">
        <v>1</v>
      </c>
      <c r="P127" s="34">
        <f>J127*N127*O127</f>
        <v>54.620689655172413</v>
      </c>
      <c r="Q127" s="34">
        <f>L127*M127*N127</f>
        <v>0</v>
      </c>
      <c r="R127" s="34">
        <f>P127+Q127</f>
        <v>54.620689655172413</v>
      </c>
      <c r="S127" s="31"/>
    </row>
    <row r="128" spans="1:19" ht="20.100000000000001" customHeight="1" outlineLevel="2">
      <c r="A128" s="57" t="s">
        <v>1400</v>
      </c>
      <c r="B128" s="60" t="s">
        <v>1401</v>
      </c>
      <c r="C128" s="57" t="s">
        <v>1509</v>
      </c>
      <c r="D128" s="70" t="s">
        <v>1502</v>
      </c>
      <c r="E128" s="62" t="s">
        <v>1444</v>
      </c>
      <c r="F128" s="33" t="s">
        <v>362</v>
      </c>
      <c r="G128" s="41" t="s">
        <v>1614</v>
      </c>
      <c r="H128" s="87">
        <v>30</v>
      </c>
      <c r="I128" s="56" t="s">
        <v>1494</v>
      </c>
      <c r="J128" s="56" t="s">
        <v>1495</v>
      </c>
      <c r="K128" s="56" t="s">
        <v>1494</v>
      </c>
      <c r="L128" s="56" t="s">
        <v>1495</v>
      </c>
      <c r="M128" s="56">
        <v>2</v>
      </c>
      <c r="N128" s="92"/>
      <c r="O128" s="112"/>
      <c r="P128" s="69"/>
      <c r="Q128" s="69"/>
      <c r="R128" s="69">
        <v>32</v>
      </c>
      <c r="S128" s="68" t="s">
        <v>1498</v>
      </c>
    </row>
    <row r="129" spans="1:19" ht="20.100000000000001" customHeight="1" outlineLevel="2">
      <c r="A129" s="65"/>
      <c r="B129" s="66"/>
      <c r="C129" s="24" t="s">
        <v>642</v>
      </c>
      <c r="D129" s="70" t="s">
        <v>1223</v>
      </c>
      <c r="E129" s="55">
        <v>14</v>
      </c>
      <c r="F129" s="33" t="s">
        <v>362</v>
      </c>
      <c r="G129" s="41" t="s">
        <v>1194</v>
      </c>
      <c r="H129" s="90">
        <v>2</v>
      </c>
      <c r="I129" s="67"/>
      <c r="J129" s="67"/>
      <c r="K129" s="67"/>
      <c r="L129" s="67"/>
      <c r="M129" s="112"/>
      <c r="N129" s="92">
        <f>IF(H129&lt;25,1,1+(H129-25)/H129)</f>
        <v>1</v>
      </c>
      <c r="O129" s="112"/>
      <c r="P129" s="69"/>
      <c r="Q129" s="69"/>
      <c r="R129" s="55">
        <f>0.3*13*H129</f>
        <v>7.8</v>
      </c>
      <c r="S129" s="68" t="s">
        <v>1235</v>
      </c>
    </row>
    <row r="130" spans="1:19" ht="20.100000000000001" customHeight="1" outlineLevel="2">
      <c r="A130" s="65"/>
      <c r="B130" s="66"/>
      <c r="C130" s="65"/>
      <c r="D130" s="70" t="s">
        <v>1702</v>
      </c>
      <c r="E130" s="66"/>
      <c r="F130" s="33" t="s">
        <v>362</v>
      </c>
      <c r="G130" s="41" t="s">
        <v>685</v>
      </c>
      <c r="H130" s="56">
        <v>4</v>
      </c>
      <c r="I130" s="67"/>
      <c r="J130" s="67"/>
      <c r="K130" s="67"/>
      <c r="L130" s="67"/>
      <c r="M130" s="112"/>
      <c r="N130" s="118"/>
      <c r="O130" s="112"/>
      <c r="P130" s="69"/>
      <c r="Q130" s="69"/>
      <c r="R130" s="69">
        <f>2*H130</f>
        <v>8</v>
      </c>
      <c r="S130" s="68" t="s">
        <v>1703</v>
      </c>
    </row>
    <row r="131" spans="1:19" ht="20.100000000000001" customHeight="1" outlineLevel="2">
      <c r="A131" s="24"/>
      <c r="B131" s="41"/>
      <c r="C131" s="33" t="s">
        <v>611</v>
      </c>
      <c r="D131" s="70" t="s">
        <v>593</v>
      </c>
      <c r="E131" s="55"/>
      <c r="F131" s="33" t="s">
        <v>362</v>
      </c>
      <c r="G131" s="41" t="s">
        <v>685</v>
      </c>
      <c r="H131" s="56">
        <v>6</v>
      </c>
      <c r="I131" s="56"/>
      <c r="J131" s="56"/>
      <c r="K131" s="56"/>
      <c r="L131" s="56"/>
      <c r="M131" s="56"/>
      <c r="N131" s="56"/>
      <c r="O131" s="56"/>
      <c r="P131" s="24"/>
      <c r="Q131" s="55"/>
      <c r="R131" s="54">
        <f>H131*14</f>
        <v>84</v>
      </c>
      <c r="S131" s="24"/>
    </row>
    <row r="132" spans="1:19" ht="20.100000000000001" customHeight="1" outlineLevel="1">
      <c r="A132" s="24"/>
      <c r="B132" s="41"/>
      <c r="C132" s="33"/>
      <c r="D132" s="70"/>
      <c r="E132" s="55"/>
      <c r="F132" s="125" t="s">
        <v>1771</v>
      </c>
      <c r="G132" s="41"/>
      <c r="H132" s="56"/>
      <c r="I132" s="56"/>
      <c r="J132" s="56"/>
      <c r="K132" s="56"/>
      <c r="L132" s="56"/>
      <c r="M132" s="56"/>
      <c r="N132" s="56"/>
      <c r="O132" s="56"/>
      <c r="P132" s="24"/>
      <c r="Q132" s="55"/>
      <c r="R132" s="54">
        <f>SUBTOTAL(9,R125:R131)</f>
        <v>216.4206896551724</v>
      </c>
      <c r="S132" s="24"/>
    </row>
    <row r="133" spans="1:19" ht="20.100000000000001" customHeight="1" outlineLevel="2">
      <c r="A133" s="33" t="s">
        <v>418</v>
      </c>
      <c r="B133" s="41" t="s">
        <v>419</v>
      </c>
      <c r="C133" s="33" t="s">
        <v>611</v>
      </c>
      <c r="D133" s="70" t="s">
        <v>949</v>
      </c>
      <c r="E133" s="47">
        <v>2</v>
      </c>
      <c r="F133" s="33" t="s">
        <v>214</v>
      </c>
      <c r="G133" s="41" t="s">
        <v>215</v>
      </c>
      <c r="H133" s="44">
        <v>37</v>
      </c>
      <c r="I133" s="48">
        <v>32</v>
      </c>
      <c r="J133" s="48">
        <v>32</v>
      </c>
      <c r="K133" s="48">
        <v>0</v>
      </c>
      <c r="L133" s="48">
        <v>0</v>
      </c>
      <c r="M133" s="109"/>
      <c r="N133" s="92">
        <f>IF(H133&lt;25,1,1+(H133-25)/H133)</f>
        <v>1.3243243243243243</v>
      </c>
      <c r="O133" s="109">
        <v>1</v>
      </c>
      <c r="P133" s="34">
        <f>J133*N133*O133</f>
        <v>42.378378378378379</v>
      </c>
      <c r="Q133" s="34">
        <f>L133*M133*N133</f>
        <v>0</v>
      </c>
      <c r="R133" s="34">
        <f>P133+Q133</f>
        <v>42.378378378378379</v>
      </c>
      <c r="S133" s="31"/>
    </row>
    <row r="134" spans="1:19" ht="20.100000000000001" customHeight="1" outlineLevel="2">
      <c r="A134" s="35" t="s">
        <v>213</v>
      </c>
      <c r="B134" s="41" t="s">
        <v>962</v>
      </c>
      <c r="C134" s="33" t="s">
        <v>642</v>
      </c>
      <c r="D134" s="70" t="s">
        <v>949</v>
      </c>
      <c r="E134" s="40">
        <v>2</v>
      </c>
      <c r="F134" s="33" t="s">
        <v>214</v>
      </c>
      <c r="G134" s="41" t="s">
        <v>215</v>
      </c>
      <c r="H134" s="99">
        <v>31</v>
      </c>
      <c r="I134" s="49">
        <v>32</v>
      </c>
      <c r="J134" s="49">
        <v>32</v>
      </c>
      <c r="K134" s="43">
        <v>0</v>
      </c>
      <c r="L134" s="49">
        <v>0</v>
      </c>
      <c r="M134" s="109"/>
      <c r="N134" s="92">
        <f>IF(H134&lt;25,1,1+(H134-25)/H134)</f>
        <v>1.1935483870967742</v>
      </c>
      <c r="O134" s="109">
        <v>2</v>
      </c>
      <c r="P134" s="34">
        <f>J134*N134*O134</f>
        <v>76.387096774193552</v>
      </c>
      <c r="Q134" s="34">
        <f>L134*M134*N134</f>
        <v>0</v>
      </c>
      <c r="R134" s="34">
        <f>P134+Q134</f>
        <v>76.387096774193552</v>
      </c>
      <c r="S134" s="31"/>
    </row>
    <row r="135" spans="1:19" ht="20.100000000000001" customHeight="1" outlineLevel="2">
      <c r="A135" s="24"/>
      <c r="B135" s="41" t="s">
        <v>913</v>
      </c>
      <c r="C135" s="24"/>
      <c r="D135" s="70" t="s">
        <v>822</v>
      </c>
      <c r="E135" s="55"/>
      <c r="F135" s="33" t="s">
        <v>214</v>
      </c>
      <c r="G135" s="41" t="s">
        <v>215</v>
      </c>
      <c r="H135" s="56"/>
      <c r="I135" s="56"/>
      <c r="J135" s="56"/>
      <c r="K135" s="56"/>
      <c r="L135" s="56"/>
      <c r="M135" s="56"/>
      <c r="N135" s="56"/>
      <c r="O135" s="56"/>
      <c r="P135" s="24"/>
      <c r="Q135" s="55"/>
      <c r="R135" s="55">
        <v>15</v>
      </c>
      <c r="S135" s="24"/>
    </row>
    <row r="136" spans="1:19" ht="20.100000000000001" customHeight="1" outlineLevel="2">
      <c r="A136" s="35" t="s">
        <v>316</v>
      </c>
      <c r="B136" s="41" t="s">
        <v>317</v>
      </c>
      <c r="C136" s="33" t="s">
        <v>642</v>
      </c>
      <c r="D136" s="70" t="s">
        <v>949</v>
      </c>
      <c r="E136" s="40">
        <v>3</v>
      </c>
      <c r="F136" s="33" t="s">
        <v>214</v>
      </c>
      <c r="G136" s="41" t="s">
        <v>215</v>
      </c>
      <c r="H136" s="99">
        <v>28</v>
      </c>
      <c r="I136" s="49">
        <v>48</v>
      </c>
      <c r="J136" s="49">
        <v>44</v>
      </c>
      <c r="K136" s="49">
        <v>4</v>
      </c>
      <c r="L136" s="44">
        <v>0</v>
      </c>
      <c r="M136" s="110" t="s">
        <v>669</v>
      </c>
      <c r="N136" s="92">
        <f>IF(H136&lt;25,1,1+(H136-25)/H136)</f>
        <v>1.1071428571428572</v>
      </c>
      <c r="O136" s="109">
        <v>1.2</v>
      </c>
      <c r="P136" s="34">
        <f>J136*N136*O136</f>
        <v>58.457142857142856</v>
      </c>
      <c r="Q136" s="34">
        <f>K136*M136*N136</f>
        <v>4.4285714285714288</v>
      </c>
      <c r="R136" s="34">
        <f>P136+Q136</f>
        <v>62.885714285714286</v>
      </c>
      <c r="S136" s="31"/>
    </row>
    <row r="137" spans="1:19" ht="20.100000000000001" customHeight="1" outlineLevel="2">
      <c r="A137" s="58" t="s">
        <v>1124</v>
      </c>
      <c r="B137" s="63" t="s">
        <v>1125</v>
      </c>
      <c r="C137" s="57" t="s">
        <v>642</v>
      </c>
      <c r="D137" s="70" t="s">
        <v>1082</v>
      </c>
      <c r="E137" s="61">
        <v>1</v>
      </c>
      <c r="F137" s="33" t="s">
        <v>214</v>
      </c>
      <c r="G137" s="41" t="s">
        <v>215</v>
      </c>
      <c r="H137" s="100">
        <v>37</v>
      </c>
      <c r="I137" s="56">
        <v>0</v>
      </c>
      <c r="J137" s="56">
        <v>0</v>
      </c>
      <c r="K137" s="56">
        <v>0</v>
      </c>
      <c r="L137" s="56">
        <v>0</v>
      </c>
      <c r="M137" s="56"/>
      <c r="N137" s="92">
        <f>IF(H137&lt;25,1,1+(H137-25)/H137)</f>
        <v>1.3243243243243243</v>
      </c>
      <c r="O137" s="117">
        <v>1</v>
      </c>
      <c r="P137" s="24"/>
      <c r="Q137" s="64">
        <f>N137*E137*32</f>
        <v>42.378378378378379</v>
      </c>
      <c r="R137" s="64">
        <f>P137+Q137</f>
        <v>42.378378378378379</v>
      </c>
      <c r="S137" s="24"/>
    </row>
    <row r="138" spans="1:19" ht="20.100000000000001" customHeight="1" outlineLevel="2">
      <c r="A138" s="65"/>
      <c r="B138" s="66"/>
      <c r="C138" s="24" t="s">
        <v>642</v>
      </c>
      <c r="D138" s="70" t="s">
        <v>1223</v>
      </c>
      <c r="E138" s="55">
        <v>14</v>
      </c>
      <c r="F138" s="33" t="s">
        <v>214</v>
      </c>
      <c r="G138" s="41" t="s">
        <v>1212</v>
      </c>
      <c r="H138" s="90">
        <v>4</v>
      </c>
      <c r="I138" s="67"/>
      <c r="J138" s="67"/>
      <c r="K138" s="67"/>
      <c r="L138" s="67"/>
      <c r="M138" s="112"/>
      <c r="N138" s="92">
        <f>IF(H138&lt;25,1,1+(H138-25)/H138)</f>
        <v>1</v>
      </c>
      <c r="O138" s="112"/>
      <c r="P138" s="69"/>
      <c r="Q138" s="69"/>
      <c r="R138" s="55">
        <f>0.3*13*H138</f>
        <v>15.6</v>
      </c>
      <c r="S138" s="68" t="s">
        <v>1235</v>
      </c>
    </row>
    <row r="139" spans="1:19" ht="20.100000000000001" customHeight="1" outlineLevel="2">
      <c r="A139" s="65"/>
      <c r="B139" s="66"/>
      <c r="C139" s="65"/>
      <c r="D139" s="70" t="s">
        <v>1702</v>
      </c>
      <c r="E139" s="66"/>
      <c r="F139" s="33" t="s">
        <v>214</v>
      </c>
      <c r="G139" s="41" t="s">
        <v>686</v>
      </c>
      <c r="H139" s="56">
        <v>6</v>
      </c>
      <c r="I139" s="67"/>
      <c r="J139" s="67"/>
      <c r="K139" s="67"/>
      <c r="L139" s="67"/>
      <c r="M139" s="112"/>
      <c r="N139" s="118"/>
      <c r="O139" s="112"/>
      <c r="P139" s="69"/>
      <c r="Q139" s="69"/>
      <c r="R139" s="69">
        <f>2*H139</f>
        <v>12</v>
      </c>
      <c r="S139" s="68" t="s">
        <v>1703</v>
      </c>
    </row>
    <row r="140" spans="1:19" ht="20.100000000000001" customHeight="1" outlineLevel="2">
      <c r="A140" s="24"/>
      <c r="B140" s="41"/>
      <c r="C140" s="33" t="s">
        <v>611</v>
      </c>
      <c r="D140" s="70" t="s">
        <v>593</v>
      </c>
      <c r="E140" s="55"/>
      <c r="F140" s="33" t="s">
        <v>214</v>
      </c>
      <c r="G140" s="41" t="s">
        <v>686</v>
      </c>
      <c r="H140" s="56">
        <v>3</v>
      </c>
      <c r="I140" s="56"/>
      <c r="J140" s="56"/>
      <c r="K140" s="56"/>
      <c r="L140" s="56"/>
      <c r="M140" s="56"/>
      <c r="N140" s="56"/>
      <c r="O140" s="56"/>
      <c r="P140" s="24"/>
      <c r="Q140" s="55"/>
      <c r="R140" s="54">
        <f>H140*14</f>
        <v>42</v>
      </c>
      <c r="S140" s="24"/>
    </row>
    <row r="141" spans="1:19" ht="20.100000000000001" customHeight="1" outlineLevel="1">
      <c r="A141" s="24"/>
      <c r="B141" s="41"/>
      <c r="C141" s="33"/>
      <c r="D141" s="70"/>
      <c r="E141" s="55"/>
      <c r="F141" s="125" t="s">
        <v>1772</v>
      </c>
      <c r="G141" s="41"/>
      <c r="H141" s="56"/>
      <c r="I141" s="56"/>
      <c r="J141" s="56"/>
      <c r="K141" s="56"/>
      <c r="L141" s="56"/>
      <c r="M141" s="56"/>
      <c r="N141" s="56"/>
      <c r="O141" s="56"/>
      <c r="P141" s="24"/>
      <c r="Q141" s="55"/>
      <c r="R141" s="54">
        <f>SUBTOTAL(9,R133:R140)</f>
        <v>308.62956781666458</v>
      </c>
      <c r="S141" s="24"/>
    </row>
    <row r="142" spans="1:19" ht="20.100000000000001" customHeight="1" outlineLevel="2">
      <c r="A142" s="33" t="s">
        <v>19</v>
      </c>
      <c r="B142" s="41" t="s">
        <v>963</v>
      </c>
      <c r="C142" s="33" t="s">
        <v>611</v>
      </c>
      <c r="D142" s="70" t="s">
        <v>949</v>
      </c>
      <c r="E142" s="47">
        <v>3</v>
      </c>
      <c r="F142" s="33" t="s">
        <v>420</v>
      </c>
      <c r="G142" s="41" t="s">
        <v>421</v>
      </c>
      <c r="H142" s="44">
        <v>49</v>
      </c>
      <c r="I142" s="48">
        <v>48</v>
      </c>
      <c r="J142" s="48">
        <v>48</v>
      </c>
      <c r="K142" s="48">
        <v>0</v>
      </c>
      <c r="L142" s="48">
        <v>0</v>
      </c>
      <c r="M142" s="109"/>
      <c r="N142" s="92">
        <f>IF(H142&lt;25,1,1+(H142-25)/H142)</f>
        <v>1.489795918367347</v>
      </c>
      <c r="O142" s="109">
        <v>1</v>
      </c>
      <c r="P142" s="34">
        <f>J142*N142*O142</f>
        <v>71.510204081632651</v>
      </c>
      <c r="Q142" s="34">
        <f>L142*M142*N142</f>
        <v>0</v>
      </c>
      <c r="R142" s="34">
        <f>P142+Q142</f>
        <v>71.510204081632651</v>
      </c>
      <c r="S142" s="31"/>
    </row>
    <row r="143" spans="1:19" ht="20.100000000000001" customHeight="1" outlineLevel="2">
      <c r="A143" s="57" t="s">
        <v>1238</v>
      </c>
      <c r="B143" s="60" t="s">
        <v>1239</v>
      </c>
      <c r="C143" s="57" t="s">
        <v>1081</v>
      </c>
      <c r="D143" s="70" t="s">
        <v>1499</v>
      </c>
      <c r="E143" s="62" t="s">
        <v>1444</v>
      </c>
      <c r="F143" s="33" t="s">
        <v>420</v>
      </c>
      <c r="G143" s="41" t="s">
        <v>1500</v>
      </c>
      <c r="H143" s="87">
        <v>49</v>
      </c>
      <c r="I143" s="56" t="s">
        <v>1494</v>
      </c>
      <c r="J143" s="56" t="s">
        <v>1495</v>
      </c>
      <c r="K143" s="56" t="s">
        <v>1494</v>
      </c>
      <c r="L143" s="56" t="s">
        <v>1495</v>
      </c>
      <c r="M143" s="56">
        <v>1</v>
      </c>
      <c r="N143" s="92"/>
      <c r="O143" s="112"/>
      <c r="P143" s="69"/>
      <c r="Q143" s="69"/>
      <c r="R143" s="69">
        <v>23.836734693877553</v>
      </c>
      <c r="S143" s="68" t="s">
        <v>1498</v>
      </c>
    </row>
    <row r="144" spans="1:19" ht="20.100000000000001" customHeight="1" outlineLevel="2">
      <c r="A144" s="24"/>
      <c r="B144" s="41"/>
      <c r="C144" s="33" t="s">
        <v>611</v>
      </c>
      <c r="D144" s="70" t="s">
        <v>593</v>
      </c>
      <c r="E144" s="55"/>
      <c r="F144" s="33" t="s">
        <v>420</v>
      </c>
      <c r="G144" s="41" t="s">
        <v>687</v>
      </c>
      <c r="H144" s="56">
        <v>4</v>
      </c>
      <c r="I144" s="56"/>
      <c r="J144" s="56"/>
      <c r="K144" s="56"/>
      <c r="L144" s="56"/>
      <c r="M144" s="56"/>
      <c r="N144" s="56"/>
      <c r="O144" s="56"/>
      <c r="P144" s="24"/>
      <c r="Q144" s="55"/>
      <c r="R144" s="54">
        <f>H144*14</f>
        <v>56</v>
      </c>
      <c r="S144" s="24"/>
    </row>
    <row r="145" spans="1:19" ht="20.100000000000001" customHeight="1" outlineLevel="2">
      <c r="A145" s="65"/>
      <c r="B145" s="66"/>
      <c r="C145" s="65"/>
      <c r="D145" s="70" t="s">
        <v>1702</v>
      </c>
      <c r="E145" s="66"/>
      <c r="F145" s="33" t="s">
        <v>420</v>
      </c>
      <c r="G145" s="41" t="s">
        <v>1662</v>
      </c>
      <c r="H145" s="56">
        <v>4</v>
      </c>
      <c r="I145" s="67"/>
      <c r="J145" s="67"/>
      <c r="K145" s="67"/>
      <c r="L145" s="67"/>
      <c r="M145" s="112"/>
      <c r="N145" s="118"/>
      <c r="O145" s="112"/>
      <c r="P145" s="69"/>
      <c r="Q145" s="69"/>
      <c r="R145" s="69">
        <f>2*H145</f>
        <v>8</v>
      </c>
      <c r="S145" s="68" t="s">
        <v>1703</v>
      </c>
    </row>
    <row r="146" spans="1:19" ht="20.100000000000001" customHeight="1" outlineLevel="1">
      <c r="A146" s="65"/>
      <c r="B146" s="66"/>
      <c r="C146" s="65"/>
      <c r="D146" s="70"/>
      <c r="E146" s="66"/>
      <c r="F146" s="125" t="s">
        <v>1773</v>
      </c>
      <c r="G146" s="41"/>
      <c r="H146" s="56"/>
      <c r="I146" s="67"/>
      <c r="J146" s="67"/>
      <c r="K146" s="67"/>
      <c r="L146" s="67"/>
      <c r="M146" s="112"/>
      <c r="N146" s="118"/>
      <c r="O146" s="112"/>
      <c r="P146" s="69"/>
      <c r="Q146" s="69"/>
      <c r="R146" s="69">
        <f>SUBTOTAL(9,R142:R145)</f>
        <v>159.34693877551021</v>
      </c>
      <c r="S146" s="68"/>
    </row>
    <row r="147" spans="1:19" ht="20.100000000000001" customHeight="1" outlineLevel="2">
      <c r="A147" s="24"/>
      <c r="B147" s="41" t="s">
        <v>915</v>
      </c>
      <c r="C147" s="24"/>
      <c r="D147" s="70" t="s">
        <v>822</v>
      </c>
      <c r="E147" s="55"/>
      <c r="F147" s="33" t="s">
        <v>1164</v>
      </c>
      <c r="G147" s="41" t="s">
        <v>948</v>
      </c>
      <c r="H147" s="56"/>
      <c r="I147" s="56"/>
      <c r="J147" s="56"/>
      <c r="K147" s="56"/>
      <c r="L147" s="56"/>
      <c r="M147" s="56"/>
      <c r="N147" s="56"/>
      <c r="O147" s="56"/>
      <c r="P147" s="24"/>
      <c r="Q147" s="55"/>
      <c r="R147" s="55">
        <v>15</v>
      </c>
      <c r="S147" s="24"/>
    </row>
    <row r="148" spans="1:19" ht="20.100000000000001" customHeight="1" outlineLevel="2">
      <c r="A148" s="65"/>
      <c r="B148" s="66"/>
      <c r="C148" s="65"/>
      <c r="D148" s="70" t="s">
        <v>1702</v>
      </c>
      <c r="E148" s="66"/>
      <c r="F148" s="33" t="s">
        <v>1164</v>
      </c>
      <c r="G148" s="41" t="s">
        <v>688</v>
      </c>
      <c r="H148" s="56">
        <v>8</v>
      </c>
      <c r="I148" s="67"/>
      <c r="J148" s="67"/>
      <c r="K148" s="67"/>
      <c r="L148" s="67"/>
      <c r="M148" s="112"/>
      <c r="N148" s="118"/>
      <c r="O148" s="112"/>
      <c r="P148" s="69"/>
      <c r="Q148" s="69"/>
      <c r="R148" s="69">
        <f>2*H148</f>
        <v>16</v>
      </c>
      <c r="S148" s="68" t="s">
        <v>1703</v>
      </c>
    </row>
    <row r="149" spans="1:19" ht="20.100000000000001" customHeight="1" outlineLevel="2">
      <c r="A149" s="24"/>
      <c r="B149" s="41"/>
      <c r="C149" s="33" t="s">
        <v>611</v>
      </c>
      <c r="D149" s="70" t="s">
        <v>593</v>
      </c>
      <c r="E149" s="55"/>
      <c r="F149" s="33" t="s">
        <v>1164</v>
      </c>
      <c r="G149" s="41" t="s">
        <v>688</v>
      </c>
      <c r="H149" s="56">
        <v>4</v>
      </c>
      <c r="I149" s="56"/>
      <c r="J149" s="56"/>
      <c r="K149" s="56"/>
      <c r="L149" s="56"/>
      <c r="M149" s="56"/>
      <c r="N149" s="56"/>
      <c r="O149" s="56"/>
      <c r="P149" s="24"/>
      <c r="Q149" s="55"/>
      <c r="R149" s="54">
        <f>H149*14</f>
        <v>56</v>
      </c>
      <c r="S149" s="24"/>
    </row>
    <row r="150" spans="1:19" ht="20.100000000000001" customHeight="1" outlineLevel="1">
      <c r="A150" s="24"/>
      <c r="B150" s="41"/>
      <c r="C150" s="33"/>
      <c r="D150" s="70"/>
      <c r="E150" s="55"/>
      <c r="F150" s="125" t="s">
        <v>1774</v>
      </c>
      <c r="G150" s="41"/>
      <c r="H150" s="56"/>
      <c r="I150" s="56"/>
      <c r="J150" s="56"/>
      <c r="K150" s="56"/>
      <c r="L150" s="56"/>
      <c r="M150" s="56"/>
      <c r="N150" s="56"/>
      <c r="O150" s="56"/>
      <c r="P150" s="24"/>
      <c r="Q150" s="55"/>
      <c r="R150" s="54">
        <f>SUBTOTAL(9,R147:R149)</f>
        <v>87</v>
      </c>
      <c r="S150" s="24"/>
    </row>
    <row r="151" spans="1:19" ht="20.100000000000001" customHeight="1" outlineLevel="2">
      <c r="A151" s="35" t="s">
        <v>92</v>
      </c>
      <c r="B151" s="41" t="s">
        <v>93</v>
      </c>
      <c r="C151" s="33" t="s">
        <v>642</v>
      </c>
      <c r="D151" s="70" t="s">
        <v>949</v>
      </c>
      <c r="E151" s="40">
        <v>3</v>
      </c>
      <c r="F151" s="33" t="s">
        <v>94</v>
      </c>
      <c r="G151" s="41" t="s">
        <v>95</v>
      </c>
      <c r="H151" s="99">
        <v>35</v>
      </c>
      <c r="I151" s="49">
        <v>48</v>
      </c>
      <c r="J151" s="49">
        <v>44</v>
      </c>
      <c r="K151" s="49">
        <v>4</v>
      </c>
      <c r="L151" s="44">
        <v>0</v>
      </c>
      <c r="M151" s="110" t="s">
        <v>669</v>
      </c>
      <c r="N151" s="92">
        <f>IF(H151&lt;25,1,1+(H151-25)/H151)</f>
        <v>1.2857142857142856</v>
      </c>
      <c r="O151" s="109">
        <v>1</v>
      </c>
      <c r="P151" s="34">
        <f>J151*N151*O151</f>
        <v>56.571428571428569</v>
      </c>
      <c r="Q151" s="34">
        <f>K151*M151*N151</f>
        <v>5.1428571428571423</v>
      </c>
      <c r="R151" s="34">
        <f>P151+Q151</f>
        <v>61.714285714285708</v>
      </c>
      <c r="S151" s="31"/>
    </row>
    <row r="152" spans="1:19" ht="20.100000000000001" customHeight="1" outlineLevel="2">
      <c r="A152" s="57" t="s">
        <v>1268</v>
      </c>
      <c r="B152" s="60" t="s">
        <v>1269</v>
      </c>
      <c r="C152" s="57" t="s">
        <v>1504</v>
      </c>
      <c r="D152" s="70" t="s">
        <v>1502</v>
      </c>
      <c r="E152" s="62" t="s">
        <v>1444</v>
      </c>
      <c r="F152" s="33" t="s">
        <v>94</v>
      </c>
      <c r="G152" s="41" t="s">
        <v>1530</v>
      </c>
      <c r="H152" s="87" t="s">
        <v>1454</v>
      </c>
      <c r="I152" s="56" t="s">
        <v>1494</v>
      </c>
      <c r="J152" s="56" t="s">
        <v>1496</v>
      </c>
      <c r="K152" s="56" t="s">
        <v>1494</v>
      </c>
      <c r="L152" s="56" t="s">
        <v>1496</v>
      </c>
      <c r="M152" s="56">
        <v>1</v>
      </c>
      <c r="N152" s="92"/>
      <c r="O152" s="112"/>
      <c r="P152" s="69"/>
      <c r="Q152" s="69"/>
      <c r="R152" s="69">
        <v>16</v>
      </c>
      <c r="S152" s="68" t="s">
        <v>1498</v>
      </c>
    </row>
    <row r="153" spans="1:19" ht="20.100000000000001" customHeight="1" outlineLevel="2">
      <c r="A153" s="58" t="s">
        <v>1098</v>
      </c>
      <c r="B153" s="63" t="s">
        <v>1099</v>
      </c>
      <c r="C153" s="57" t="s">
        <v>642</v>
      </c>
      <c r="D153" s="70" t="s">
        <v>1082</v>
      </c>
      <c r="E153" s="61">
        <v>1</v>
      </c>
      <c r="F153" s="33" t="s">
        <v>94</v>
      </c>
      <c r="G153" s="41" t="s">
        <v>95</v>
      </c>
      <c r="H153" s="100">
        <v>58</v>
      </c>
      <c r="I153" s="56">
        <v>0</v>
      </c>
      <c r="J153" s="56">
        <v>0</v>
      </c>
      <c r="K153" s="56">
        <v>0</v>
      </c>
      <c r="L153" s="56">
        <v>0</v>
      </c>
      <c r="M153" s="56"/>
      <c r="N153" s="92">
        <f>IF(H153&lt;25,1,1+(H153-25)/H153)</f>
        <v>1.5689655172413794</v>
      </c>
      <c r="O153" s="117">
        <v>1</v>
      </c>
      <c r="P153" s="24"/>
      <c r="Q153" s="64">
        <f>N153*E153*32</f>
        <v>50.206896551724142</v>
      </c>
      <c r="R153" s="64">
        <f>P153+Q153</f>
        <v>50.206896551724142</v>
      </c>
      <c r="S153" s="24"/>
    </row>
    <row r="154" spans="1:19" ht="20.100000000000001" customHeight="1" outlineLevel="2">
      <c r="A154" s="24"/>
      <c r="B154" s="41" t="s">
        <v>851</v>
      </c>
      <c r="C154" s="24"/>
      <c r="D154" s="70" t="s">
        <v>822</v>
      </c>
      <c r="E154" s="55"/>
      <c r="F154" s="33" t="s">
        <v>94</v>
      </c>
      <c r="G154" s="41" t="s">
        <v>95</v>
      </c>
      <c r="H154" s="56"/>
      <c r="I154" s="56"/>
      <c r="J154" s="56"/>
      <c r="K154" s="56"/>
      <c r="L154" s="56"/>
      <c r="M154" s="56"/>
      <c r="N154" s="56"/>
      <c r="O154" s="56"/>
      <c r="P154" s="24"/>
      <c r="Q154" s="55"/>
      <c r="R154" s="55">
        <v>15</v>
      </c>
      <c r="S154" s="24"/>
    </row>
    <row r="155" spans="1:19" ht="20.100000000000001" customHeight="1" outlineLevel="2">
      <c r="A155" s="33" t="s">
        <v>322</v>
      </c>
      <c r="B155" s="41" t="s">
        <v>323</v>
      </c>
      <c r="C155" s="33" t="s">
        <v>611</v>
      </c>
      <c r="D155" s="70" t="s">
        <v>949</v>
      </c>
      <c r="E155" s="47">
        <v>3</v>
      </c>
      <c r="F155" s="33" t="s">
        <v>94</v>
      </c>
      <c r="G155" s="41" t="s">
        <v>95</v>
      </c>
      <c r="H155" s="44">
        <v>44</v>
      </c>
      <c r="I155" s="48">
        <v>48</v>
      </c>
      <c r="J155" s="48">
        <v>48</v>
      </c>
      <c r="K155" s="48">
        <v>0</v>
      </c>
      <c r="L155" s="48">
        <v>0</v>
      </c>
      <c r="M155" s="109"/>
      <c r="N155" s="92">
        <f>IF(H155&lt;25,1,1+(H155-25)/H155)</f>
        <v>1.4318181818181819</v>
      </c>
      <c r="O155" s="109">
        <v>1</v>
      </c>
      <c r="P155" s="34">
        <f>J155*N155*O155</f>
        <v>68.727272727272734</v>
      </c>
      <c r="Q155" s="34">
        <f>L155*M155*N155</f>
        <v>0</v>
      </c>
      <c r="R155" s="34">
        <f>P155+Q155</f>
        <v>68.727272727272734</v>
      </c>
      <c r="S155" s="31"/>
    </row>
    <row r="156" spans="1:19" ht="20.100000000000001" customHeight="1" outlineLevel="2">
      <c r="A156" s="57" t="s">
        <v>1372</v>
      </c>
      <c r="B156" s="60" t="s">
        <v>1373</v>
      </c>
      <c r="C156" s="57" t="s">
        <v>1509</v>
      </c>
      <c r="D156" s="70" t="s">
        <v>1502</v>
      </c>
      <c r="E156" s="62" t="s">
        <v>1444</v>
      </c>
      <c r="F156" s="33" t="s">
        <v>94</v>
      </c>
      <c r="G156" s="41" t="s">
        <v>1530</v>
      </c>
      <c r="H156" s="87">
        <v>44</v>
      </c>
      <c r="I156" s="56" t="s">
        <v>1494</v>
      </c>
      <c r="J156" s="56" t="s">
        <v>1495</v>
      </c>
      <c r="K156" s="56" t="s">
        <v>1494</v>
      </c>
      <c r="L156" s="56" t="s">
        <v>1495</v>
      </c>
      <c r="M156" s="56">
        <v>1</v>
      </c>
      <c r="N156" s="92"/>
      <c r="O156" s="112"/>
      <c r="P156" s="69"/>
      <c r="Q156" s="69"/>
      <c r="R156" s="69">
        <v>22.90909090909091</v>
      </c>
      <c r="S156" s="68" t="s">
        <v>1498</v>
      </c>
    </row>
    <row r="157" spans="1:19" ht="20.100000000000001" customHeight="1" outlineLevel="1">
      <c r="A157" s="57"/>
      <c r="B157" s="60"/>
      <c r="C157" s="57"/>
      <c r="D157" s="70"/>
      <c r="E157" s="62"/>
      <c r="F157" s="125" t="s">
        <v>1775</v>
      </c>
      <c r="G157" s="41"/>
      <c r="H157" s="87"/>
      <c r="I157" s="56"/>
      <c r="J157" s="56"/>
      <c r="K157" s="56"/>
      <c r="L157" s="56"/>
      <c r="M157" s="56"/>
      <c r="N157" s="92"/>
      <c r="O157" s="112"/>
      <c r="P157" s="69"/>
      <c r="Q157" s="69"/>
      <c r="R157" s="69">
        <f>SUBTOTAL(9,R151:R156)</f>
        <v>234.5575459023735</v>
      </c>
      <c r="S157" s="68"/>
    </row>
    <row r="158" spans="1:19" ht="20.100000000000001" customHeight="1" outlineLevel="2">
      <c r="A158" s="65"/>
      <c r="B158" s="66"/>
      <c r="C158" s="24" t="s">
        <v>642</v>
      </c>
      <c r="D158" s="70" t="s">
        <v>1221</v>
      </c>
      <c r="E158" s="55">
        <v>14</v>
      </c>
      <c r="F158" s="33" t="s">
        <v>1219</v>
      </c>
      <c r="G158" s="41" t="s">
        <v>1195</v>
      </c>
      <c r="H158" s="90">
        <v>2</v>
      </c>
      <c r="I158" s="67"/>
      <c r="J158" s="67"/>
      <c r="K158" s="67"/>
      <c r="L158" s="67"/>
      <c r="M158" s="112"/>
      <c r="N158" s="92">
        <f>IF(H158&lt;25,1,1+(H158-25)/H158)</f>
        <v>1</v>
      </c>
      <c r="O158" s="112"/>
      <c r="P158" s="69"/>
      <c r="Q158" s="69"/>
      <c r="R158" s="55">
        <f>0.3*13*H158</f>
        <v>7.8</v>
      </c>
      <c r="S158" s="68" t="s">
        <v>1235</v>
      </c>
    </row>
    <row r="159" spans="1:19" ht="20.100000000000001" customHeight="1" outlineLevel="1">
      <c r="A159" s="65"/>
      <c r="B159" s="66"/>
      <c r="C159" s="24"/>
      <c r="D159" s="70"/>
      <c r="E159" s="55"/>
      <c r="F159" s="125" t="s">
        <v>1776</v>
      </c>
      <c r="G159" s="41"/>
      <c r="H159" s="90"/>
      <c r="I159" s="67"/>
      <c r="J159" s="67"/>
      <c r="K159" s="67"/>
      <c r="L159" s="67"/>
      <c r="M159" s="112"/>
      <c r="N159" s="92"/>
      <c r="O159" s="112"/>
      <c r="P159" s="69"/>
      <c r="Q159" s="69"/>
      <c r="R159" s="55">
        <f>SUBTOTAL(9,R158:R158)</f>
        <v>7.8</v>
      </c>
      <c r="S159" s="68"/>
    </row>
    <row r="160" spans="1:19" ht="20.100000000000001" customHeight="1" outlineLevel="2">
      <c r="A160" s="65"/>
      <c r="B160" s="66"/>
      <c r="C160" s="65"/>
      <c r="D160" s="70" t="s">
        <v>1702</v>
      </c>
      <c r="E160" s="66"/>
      <c r="F160" s="33" t="s">
        <v>94</v>
      </c>
      <c r="G160" s="41" t="s">
        <v>689</v>
      </c>
      <c r="H160" s="56">
        <v>4</v>
      </c>
      <c r="I160" s="67"/>
      <c r="J160" s="67"/>
      <c r="K160" s="67"/>
      <c r="L160" s="67"/>
      <c r="M160" s="112"/>
      <c r="N160" s="118"/>
      <c r="O160" s="112"/>
      <c r="P160" s="69"/>
      <c r="Q160" s="69"/>
      <c r="R160" s="69">
        <f>2*H160</f>
        <v>8</v>
      </c>
      <c r="S160" s="68" t="s">
        <v>1703</v>
      </c>
    </row>
    <row r="161" spans="1:19" ht="20.100000000000001" customHeight="1" outlineLevel="2">
      <c r="A161" s="24"/>
      <c r="B161" s="41"/>
      <c r="C161" s="33" t="s">
        <v>611</v>
      </c>
      <c r="D161" s="70" t="s">
        <v>593</v>
      </c>
      <c r="E161" s="55"/>
      <c r="F161" s="33" t="s">
        <v>94</v>
      </c>
      <c r="G161" s="41" t="s">
        <v>689</v>
      </c>
      <c r="H161" s="56">
        <v>2</v>
      </c>
      <c r="I161" s="56"/>
      <c r="J161" s="56"/>
      <c r="K161" s="56"/>
      <c r="L161" s="56"/>
      <c r="M161" s="56"/>
      <c r="N161" s="56"/>
      <c r="O161" s="56"/>
      <c r="P161" s="24"/>
      <c r="Q161" s="55"/>
      <c r="R161" s="54">
        <f>H161*14</f>
        <v>28</v>
      </c>
      <c r="S161" s="24"/>
    </row>
    <row r="162" spans="1:19" ht="20.100000000000001" customHeight="1" outlineLevel="1">
      <c r="A162" s="24"/>
      <c r="B162" s="41"/>
      <c r="C162" s="33"/>
      <c r="D162" s="70"/>
      <c r="E162" s="55"/>
      <c r="F162" s="125" t="s">
        <v>1775</v>
      </c>
      <c r="G162" s="41"/>
      <c r="H162" s="56"/>
      <c r="I162" s="56"/>
      <c r="J162" s="56"/>
      <c r="K162" s="56"/>
      <c r="L162" s="56"/>
      <c r="M162" s="56"/>
      <c r="N162" s="56"/>
      <c r="O162" s="56"/>
      <c r="P162" s="24"/>
      <c r="Q162" s="55"/>
      <c r="R162" s="54">
        <f>SUBTOTAL(9,R160:R161)</f>
        <v>36</v>
      </c>
      <c r="S162" s="24"/>
    </row>
    <row r="163" spans="1:19" ht="20.100000000000001" customHeight="1" outlineLevel="2">
      <c r="A163" s="33" t="s">
        <v>404</v>
      </c>
      <c r="B163" s="41" t="s">
        <v>964</v>
      </c>
      <c r="C163" s="33" t="s">
        <v>611</v>
      </c>
      <c r="D163" s="70" t="s">
        <v>949</v>
      </c>
      <c r="E163" s="47">
        <v>3</v>
      </c>
      <c r="F163" s="33" t="s">
        <v>422</v>
      </c>
      <c r="G163" s="41" t="s">
        <v>423</v>
      </c>
      <c r="H163" s="44">
        <v>47</v>
      </c>
      <c r="I163" s="48">
        <v>48</v>
      </c>
      <c r="J163" s="48">
        <v>48</v>
      </c>
      <c r="K163" s="48">
        <v>0</v>
      </c>
      <c r="L163" s="48">
        <v>0</v>
      </c>
      <c r="M163" s="109"/>
      <c r="N163" s="92">
        <f>IF(H163&lt;25,1,1+(H163-25)/H163)</f>
        <v>1.4680851063829787</v>
      </c>
      <c r="O163" s="109">
        <v>1</v>
      </c>
      <c r="P163" s="34">
        <f>J163*N163*O163</f>
        <v>70.468085106382972</v>
      </c>
      <c r="Q163" s="34">
        <f>L163*M163*N163</f>
        <v>0</v>
      </c>
      <c r="R163" s="34">
        <f>P163+Q163</f>
        <v>70.468085106382972</v>
      </c>
      <c r="S163" s="31"/>
    </row>
    <row r="164" spans="1:19" ht="20.100000000000001" customHeight="1" outlineLevel="2">
      <c r="A164" s="57" t="s">
        <v>1092</v>
      </c>
      <c r="B164" s="60" t="s">
        <v>1093</v>
      </c>
      <c r="C164" s="57" t="s">
        <v>611</v>
      </c>
      <c r="D164" s="70" t="s">
        <v>1082</v>
      </c>
      <c r="E164" s="62">
        <v>2</v>
      </c>
      <c r="F164" s="33" t="s">
        <v>422</v>
      </c>
      <c r="G164" s="41" t="s">
        <v>1148</v>
      </c>
      <c r="H164" s="87">
        <v>60</v>
      </c>
      <c r="I164" s="56">
        <v>0</v>
      </c>
      <c r="J164" s="56">
        <v>0</v>
      </c>
      <c r="K164" s="56">
        <v>0</v>
      </c>
      <c r="L164" s="56">
        <v>0</v>
      </c>
      <c r="M164" s="56"/>
      <c r="N164" s="92">
        <f>IF(H164&lt;25,1,1+(H164-25)/H164)</f>
        <v>1.5833333333333335</v>
      </c>
      <c r="O164" s="117">
        <v>1</v>
      </c>
      <c r="P164" s="24"/>
      <c r="Q164" s="64">
        <f>N164*E164*32</f>
        <v>101.33333333333334</v>
      </c>
      <c r="R164" s="64">
        <f>P164+Q164</f>
        <v>101.33333333333334</v>
      </c>
      <c r="S164" s="24"/>
    </row>
    <row r="165" spans="1:19" ht="20.100000000000001" customHeight="1" outlineLevel="2">
      <c r="A165" s="57" t="s">
        <v>1276</v>
      </c>
      <c r="B165" s="60" t="s">
        <v>1277</v>
      </c>
      <c r="C165" s="57" t="s">
        <v>1509</v>
      </c>
      <c r="D165" s="70" t="s">
        <v>1502</v>
      </c>
      <c r="E165" s="62" t="s">
        <v>1444</v>
      </c>
      <c r="F165" s="33" t="s">
        <v>422</v>
      </c>
      <c r="G165" s="41" t="s">
        <v>1543</v>
      </c>
      <c r="H165" s="87">
        <v>47</v>
      </c>
      <c r="I165" s="56" t="s">
        <v>1494</v>
      </c>
      <c r="J165" s="56" t="s">
        <v>1495</v>
      </c>
      <c r="K165" s="56" t="s">
        <v>1494</v>
      </c>
      <c r="L165" s="56" t="s">
        <v>1495</v>
      </c>
      <c r="M165" s="56">
        <v>1</v>
      </c>
      <c r="N165" s="92"/>
      <c r="O165" s="112"/>
      <c r="P165" s="69"/>
      <c r="Q165" s="69"/>
      <c r="R165" s="69">
        <v>23.48936170212766</v>
      </c>
      <c r="S165" s="68" t="s">
        <v>1498</v>
      </c>
    </row>
    <row r="166" spans="1:19" ht="20.100000000000001" customHeight="1" outlineLevel="2">
      <c r="A166" s="58" t="s">
        <v>1102</v>
      </c>
      <c r="B166" s="63" t="s">
        <v>1103</v>
      </c>
      <c r="C166" s="57" t="s">
        <v>642</v>
      </c>
      <c r="D166" s="70" t="s">
        <v>1082</v>
      </c>
      <c r="E166" s="61">
        <v>1</v>
      </c>
      <c r="F166" s="33" t="s">
        <v>422</v>
      </c>
      <c r="G166" s="41" t="s">
        <v>423</v>
      </c>
      <c r="H166" s="100">
        <v>21</v>
      </c>
      <c r="I166" s="56">
        <v>0</v>
      </c>
      <c r="J166" s="56">
        <v>0</v>
      </c>
      <c r="K166" s="56">
        <v>0</v>
      </c>
      <c r="L166" s="56">
        <v>0</v>
      </c>
      <c r="M166" s="56"/>
      <c r="N166" s="92">
        <f>IF(H166&lt;25,1,1+(H166-25)/H166)</f>
        <v>1</v>
      </c>
      <c r="O166" s="117">
        <v>1</v>
      </c>
      <c r="P166" s="24"/>
      <c r="Q166" s="64">
        <f>N166*E166*32</f>
        <v>32</v>
      </c>
      <c r="R166" s="64">
        <f>P166+Q166</f>
        <v>32</v>
      </c>
      <c r="S166" s="24"/>
    </row>
    <row r="167" spans="1:19" ht="20.100000000000001" customHeight="1" outlineLevel="2">
      <c r="A167" s="24"/>
      <c r="B167" s="41" t="s">
        <v>884</v>
      </c>
      <c r="C167" s="24"/>
      <c r="D167" s="70" t="s">
        <v>822</v>
      </c>
      <c r="E167" s="55"/>
      <c r="F167" s="33" t="s">
        <v>422</v>
      </c>
      <c r="G167" s="41" t="s">
        <v>917</v>
      </c>
      <c r="H167" s="56"/>
      <c r="I167" s="56"/>
      <c r="J167" s="56"/>
      <c r="K167" s="56"/>
      <c r="L167" s="56"/>
      <c r="M167" s="56"/>
      <c r="N167" s="56"/>
      <c r="O167" s="56"/>
      <c r="P167" s="24"/>
      <c r="Q167" s="55"/>
      <c r="R167" s="55">
        <v>15</v>
      </c>
      <c r="S167" s="24"/>
    </row>
    <row r="168" spans="1:19" ht="20.100000000000001" customHeight="1" outlineLevel="2">
      <c r="A168" s="65"/>
      <c r="B168" s="66"/>
      <c r="C168" s="65"/>
      <c r="D168" s="70" t="s">
        <v>1702</v>
      </c>
      <c r="E168" s="66"/>
      <c r="F168" s="33" t="s">
        <v>422</v>
      </c>
      <c r="G168" s="41" t="s">
        <v>690</v>
      </c>
      <c r="H168" s="56">
        <v>8</v>
      </c>
      <c r="I168" s="67"/>
      <c r="J168" s="67"/>
      <c r="K168" s="67"/>
      <c r="L168" s="67"/>
      <c r="M168" s="112"/>
      <c r="N168" s="118"/>
      <c r="O168" s="112"/>
      <c r="P168" s="69"/>
      <c r="Q168" s="69"/>
      <c r="R168" s="69">
        <f>2*H168</f>
        <v>16</v>
      </c>
      <c r="S168" s="68" t="s">
        <v>1703</v>
      </c>
    </row>
    <row r="169" spans="1:19" ht="20.100000000000001" customHeight="1" outlineLevel="2">
      <c r="A169" s="24"/>
      <c r="B169" s="41"/>
      <c r="C169" s="33" t="s">
        <v>611</v>
      </c>
      <c r="D169" s="70" t="s">
        <v>593</v>
      </c>
      <c r="E169" s="55"/>
      <c r="F169" s="33" t="s">
        <v>422</v>
      </c>
      <c r="G169" s="41" t="s">
        <v>690</v>
      </c>
      <c r="H169" s="56">
        <v>6</v>
      </c>
      <c r="I169" s="56"/>
      <c r="J169" s="56"/>
      <c r="K169" s="56"/>
      <c r="L169" s="56"/>
      <c r="M169" s="56"/>
      <c r="N169" s="56"/>
      <c r="O169" s="56"/>
      <c r="P169" s="24"/>
      <c r="Q169" s="55"/>
      <c r="R169" s="54">
        <f>H169*14</f>
        <v>84</v>
      </c>
      <c r="S169" s="24"/>
    </row>
    <row r="170" spans="1:19" ht="20.100000000000001" customHeight="1" outlineLevel="2">
      <c r="A170" s="65"/>
      <c r="B170" s="66"/>
      <c r="C170" s="24" t="s">
        <v>642</v>
      </c>
      <c r="D170" s="70" t="s">
        <v>1223</v>
      </c>
      <c r="E170" s="55">
        <v>14</v>
      </c>
      <c r="F170" s="33" t="s">
        <v>422</v>
      </c>
      <c r="G170" s="41" t="s">
        <v>1218</v>
      </c>
      <c r="H170" s="90">
        <v>5</v>
      </c>
      <c r="I170" s="67"/>
      <c r="J170" s="67"/>
      <c r="K170" s="67"/>
      <c r="L170" s="67"/>
      <c r="M170" s="112"/>
      <c r="N170" s="92">
        <f>IF(H170&lt;25,1,1+(H170-25)/H170)</f>
        <v>1</v>
      </c>
      <c r="O170" s="112"/>
      <c r="P170" s="69"/>
      <c r="Q170" s="69"/>
      <c r="R170" s="55">
        <f>0.3*13*H170</f>
        <v>19.5</v>
      </c>
      <c r="S170" s="24" t="s">
        <v>1235</v>
      </c>
    </row>
    <row r="171" spans="1:19" ht="20.100000000000001" customHeight="1" outlineLevel="1">
      <c r="A171" s="65"/>
      <c r="B171" s="66"/>
      <c r="C171" s="24"/>
      <c r="D171" s="70"/>
      <c r="E171" s="55"/>
      <c r="F171" s="125" t="s">
        <v>1777</v>
      </c>
      <c r="G171" s="41"/>
      <c r="H171" s="90"/>
      <c r="I171" s="67"/>
      <c r="J171" s="67"/>
      <c r="K171" s="67"/>
      <c r="L171" s="67"/>
      <c r="M171" s="112"/>
      <c r="N171" s="92"/>
      <c r="O171" s="112"/>
      <c r="P171" s="69"/>
      <c r="Q171" s="69"/>
      <c r="R171" s="55">
        <f>SUBTOTAL(9,R163:R170)</f>
        <v>361.79078014184398</v>
      </c>
      <c r="S171" s="24"/>
    </row>
    <row r="172" spans="1:19" ht="20.100000000000001" customHeight="1" outlineLevel="2">
      <c r="A172" s="33" t="s">
        <v>478</v>
      </c>
      <c r="B172" s="41" t="s">
        <v>479</v>
      </c>
      <c r="C172" s="33" t="s">
        <v>611</v>
      </c>
      <c r="D172" s="70" t="s">
        <v>662</v>
      </c>
      <c r="E172" s="47">
        <v>4</v>
      </c>
      <c r="F172" s="33" t="s">
        <v>165</v>
      </c>
      <c r="G172" s="41" t="s">
        <v>166</v>
      </c>
      <c r="H172" s="44">
        <v>127</v>
      </c>
      <c r="I172" s="48">
        <v>64</v>
      </c>
      <c r="J172" s="48">
        <v>64</v>
      </c>
      <c r="K172" s="48">
        <v>0</v>
      </c>
      <c r="L172" s="48">
        <v>0</v>
      </c>
      <c r="M172" s="109"/>
      <c r="N172" s="92">
        <f>IF(H172&lt;25,1,1+(H172-25)/H172)</f>
        <v>1.8031496062992125</v>
      </c>
      <c r="O172" s="109">
        <v>1</v>
      </c>
      <c r="P172" s="34">
        <f>J172*N172*O172</f>
        <v>115.4015748031496</v>
      </c>
      <c r="Q172" s="34">
        <f>L172*M172*N172</f>
        <v>0</v>
      </c>
      <c r="R172" s="34">
        <f>P172+Q172</f>
        <v>115.4015748031496</v>
      </c>
      <c r="S172" s="31"/>
    </row>
    <row r="173" spans="1:19" ht="20.100000000000001" customHeight="1" outlineLevel="2">
      <c r="A173" s="24"/>
      <c r="B173" s="41" t="s">
        <v>881</v>
      </c>
      <c r="C173" s="24"/>
      <c r="D173" s="70" t="s">
        <v>822</v>
      </c>
      <c r="E173" s="55"/>
      <c r="F173" s="33" t="s">
        <v>165</v>
      </c>
      <c r="G173" s="41" t="s">
        <v>166</v>
      </c>
      <c r="H173" s="56"/>
      <c r="I173" s="56"/>
      <c r="J173" s="56"/>
      <c r="K173" s="56"/>
      <c r="L173" s="56"/>
      <c r="M173" s="56"/>
      <c r="N173" s="56"/>
      <c r="O173" s="56"/>
      <c r="P173" s="24"/>
      <c r="Q173" s="55"/>
      <c r="R173" s="55">
        <v>15</v>
      </c>
      <c r="S173" s="24"/>
    </row>
    <row r="174" spans="1:19" ht="20.100000000000001" customHeight="1" outlineLevel="2">
      <c r="A174" s="35" t="s">
        <v>268</v>
      </c>
      <c r="B174" s="41" t="s">
        <v>965</v>
      </c>
      <c r="C174" s="33" t="s">
        <v>642</v>
      </c>
      <c r="D174" s="70" t="s">
        <v>949</v>
      </c>
      <c r="E174" s="40">
        <v>4</v>
      </c>
      <c r="F174" s="33" t="s">
        <v>165</v>
      </c>
      <c r="G174" s="41" t="s">
        <v>166</v>
      </c>
      <c r="H174" s="99">
        <v>81</v>
      </c>
      <c r="I174" s="49">
        <v>64</v>
      </c>
      <c r="J174" s="49">
        <v>64</v>
      </c>
      <c r="K174" s="43">
        <v>0</v>
      </c>
      <c r="L174" s="49">
        <v>0</v>
      </c>
      <c r="M174" s="109"/>
      <c r="N174" s="92">
        <f>IF(H174&lt;25,1,1+(H174-25)/H174)</f>
        <v>1.691358024691358</v>
      </c>
      <c r="O174" s="109">
        <v>1</v>
      </c>
      <c r="P174" s="34">
        <f>J174*N174*O174</f>
        <v>108.24691358024691</v>
      </c>
      <c r="Q174" s="34">
        <f>L174*M174*N174</f>
        <v>0</v>
      </c>
      <c r="R174" s="34">
        <f>P174+Q174</f>
        <v>108.24691358024691</v>
      </c>
      <c r="S174" s="31"/>
    </row>
    <row r="175" spans="1:19" ht="20.100000000000001" customHeight="1" outlineLevel="2">
      <c r="A175" s="41">
        <v>12002500</v>
      </c>
      <c r="B175" s="41" t="s">
        <v>269</v>
      </c>
      <c r="C175" s="33" t="s">
        <v>642</v>
      </c>
      <c r="D175" s="70" t="s">
        <v>949</v>
      </c>
      <c r="E175" s="47">
        <v>4</v>
      </c>
      <c r="F175" s="33" t="s">
        <v>165</v>
      </c>
      <c r="G175" s="41" t="s">
        <v>1713</v>
      </c>
      <c r="H175" s="44">
        <v>83</v>
      </c>
      <c r="I175" s="48">
        <v>64</v>
      </c>
      <c r="J175" s="48">
        <v>64</v>
      </c>
      <c r="K175" s="48">
        <v>0</v>
      </c>
      <c r="L175" s="48">
        <v>0</v>
      </c>
      <c r="M175" s="109"/>
      <c r="N175" s="92">
        <f>IF(H175&lt;25,1,1+(H175-25)/H175)</f>
        <v>1.6987951807228916</v>
      </c>
      <c r="O175" s="109">
        <v>1</v>
      </c>
      <c r="P175" s="34">
        <v>83.893333333333345</v>
      </c>
      <c r="Q175" s="34">
        <f>L175*M175*N175</f>
        <v>0</v>
      </c>
      <c r="R175" s="34">
        <v>83.893333333333345</v>
      </c>
      <c r="S175" s="31" t="s">
        <v>1714</v>
      </c>
    </row>
    <row r="176" spans="1:19" ht="20.100000000000001" customHeight="1" outlineLevel="2">
      <c r="A176" s="24"/>
      <c r="B176" s="41" t="s">
        <v>877</v>
      </c>
      <c r="C176" s="24"/>
      <c r="D176" s="70" t="s">
        <v>822</v>
      </c>
      <c r="E176" s="55"/>
      <c r="F176" s="33" t="s">
        <v>165</v>
      </c>
      <c r="G176" s="41" t="s">
        <v>166</v>
      </c>
      <c r="H176" s="56"/>
      <c r="I176" s="56"/>
      <c r="J176" s="56"/>
      <c r="K176" s="56"/>
      <c r="L176" s="56"/>
      <c r="M176" s="56"/>
      <c r="N176" s="56"/>
      <c r="O176" s="56"/>
      <c r="P176" s="24"/>
      <c r="Q176" s="55"/>
      <c r="R176" s="55">
        <v>15</v>
      </c>
      <c r="S176" s="24"/>
    </row>
    <row r="177" spans="1:19" ht="20.100000000000001" customHeight="1" outlineLevel="2">
      <c r="A177" s="24"/>
      <c r="B177" s="55"/>
      <c r="C177" s="24" t="s">
        <v>642</v>
      </c>
      <c r="D177" s="70" t="s">
        <v>1223</v>
      </c>
      <c r="E177" s="55">
        <v>14</v>
      </c>
      <c r="F177" s="33" t="s">
        <v>165</v>
      </c>
      <c r="G177" s="41" t="s">
        <v>1185</v>
      </c>
      <c r="H177" s="90">
        <v>4</v>
      </c>
      <c r="I177" s="56"/>
      <c r="J177" s="56"/>
      <c r="K177" s="56"/>
      <c r="L177" s="56"/>
      <c r="M177" s="56"/>
      <c r="N177" s="92">
        <f>IF(H177&lt;25,1,1+(H177-25)/H177)</f>
        <v>1</v>
      </c>
      <c r="O177" s="56"/>
      <c r="P177" s="24"/>
      <c r="Q177" s="55"/>
      <c r="R177" s="55">
        <f>0.3*13*H177</f>
        <v>15.6</v>
      </c>
      <c r="S177" s="68" t="s">
        <v>1235</v>
      </c>
    </row>
    <row r="178" spans="1:19" ht="20.100000000000001" customHeight="1" outlineLevel="2">
      <c r="A178" s="65"/>
      <c r="B178" s="66"/>
      <c r="C178" s="65"/>
      <c r="D178" s="70" t="s">
        <v>1702</v>
      </c>
      <c r="E178" s="66"/>
      <c r="F178" s="33" t="s">
        <v>165</v>
      </c>
      <c r="G178" s="41" t="s">
        <v>691</v>
      </c>
      <c r="H178" s="56">
        <v>7</v>
      </c>
      <c r="I178" s="67"/>
      <c r="J178" s="67"/>
      <c r="K178" s="67"/>
      <c r="L178" s="67"/>
      <c r="M178" s="112"/>
      <c r="N178" s="118"/>
      <c r="O178" s="112"/>
      <c r="P178" s="69"/>
      <c r="Q178" s="69"/>
      <c r="R178" s="69">
        <f>2*H178</f>
        <v>14</v>
      </c>
      <c r="S178" s="68" t="s">
        <v>1703</v>
      </c>
    </row>
    <row r="179" spans="1:19" ht="20.100000000000001" customHeight="1" outlineLevel="2">
      <c r="A179" s="24"/>
      <c r="B179" s="41"/>
      <c r="C179" s="33" t="s">
        <v>611</v>
      </c>
      <c r="D179" s="70" t="s">
        <v>593</v>
      </c>
      <c r="E179" s="55"/>
      <c r="F179" s="33" t="s">
        <v>165</v>
      </c>
      <c r="G179" s="41" t="s">
        <v>691</v>
      </c>
      <c r="H179" s="56">
        <v>3</v>
      </c>
      <c r="I179" s="56"/>
      <c r="J179" s="56"/>
      <c r="K179" s="56"/>
      <c r="L179" s="56"/>
      <c r="M179" s="56"/>
      <c r="N179" s="56"/>
      <c r="O179" s="56"/>
      <c r="P179" s="24"/>
      <c r="Q179" s="55"/>
      <c r="R179" s="54">
        <f>H179*14</f>
        <v>42</v>
      </c>
      <c r="S179" s="24"/>
    </row>
    <row r="180" spans="1:19" ht="20.100000000000001" customHeight="1" outlineLevel="1">
      <c r="A180" s="24"/>
      <c r="B180" s="41"/>
      <c r="C180" s="33"/>
      <c r="D180" s="70"/>
      <c r="E180" s="55"/>
      <c r="F180" s="125" t="s">
        <v>1778</v>
      </c>
      <c r="G180" s="41"/>
      <c r="H180" s="56"/>
      <c r="I180" s="56"/>
      <c r="J180" s="56"/>
      <c r="K180" s="56"/>
      <c r="L180" s="56"/>
      <c r="M180" s="56"/>
      <c r="N180" s="56"/>
      <c r="O180" s="56"/>
      <c r="P180" s="24"/>
      <c r="Q180" s="55"/>
      <c r="R180" s="54">
        <f>SUBTOTAL(9,R172:R179)</f>
        <v>409.14182171672985</v>
      </c>
      <c r="S180" s="24"/>
    </row>
    <row r="181" spans="1:19" ht="20.100000000000001" customHeight="1" outlineLevel="2">
      <c r="A181" s="33" t="s">
        <v>517</v>
      </c>
      <c r="B181" s="41" t="s">
        <v>966</v>
      </c>
      <c r="C181" s="33" t="s">
        <v>611</v>
      </c>
      <c r="D181" s="70" t="s">
        <v>949</v>
      </c>
      <c r="E181" s="47">
        <v>3</v>
      </c>
      <c r="F181" s="33" t="s">
        <v>424</v>
      </c>
      <c r="G181" s="41" t="s">
        <v>425</v>
      </c>
      <c r="H181" s="44">
        <v>30</v>
      </c>
      <c r="I181" s="48">
        <v>48</v>
      </c>
      <c r="J181" s="48">
        <v>48</v>
      </c>
      <c r="K181" s="48">
        <v>0</v>
      </c>
      <c r="L181" s="48">
        <v>0</v>
      </c>
      <c r="M181" s="109"/>
      <c r="N181" s="92">
        <f>IF(H181&lt;25,1,1+(H181-25)/H181)</f>
        <v>1.1666666666666667</v>
      </c>
      <c r="O181" s="109">
        <v>1.2</v>
      </c>
      <c r="P181" s="34">
        <f>J181*N181*O181</f>
        <v>67.2</v>
      </c>
      <c r="Q181" s="34">
        <f>L181*M181*N181</f>
        <v>0</v>
      </c>
      <c r="R181" s="34">
        <f>P181+Q181</f>
        <v>67.2</v>
      </c>
      <c r="S181" s="31"/>
    </row>
    <row r="182" spans="1:19" ht="20.100000000000001" customHeight="1" outlineLevel="2">
      <c r="A182" s="57" t="s">
        <v>1302</v>
      </c>
      <c r="B182" s="60" t="s">
        <v>1303</v>
      </c>
      <c r="C182" s="57" t="s">
        <v>1509</v>
      </c>
      <c r="D182" s="70" t="s">
        <v>1502</v>
      </c>
      <c r="E182" s="62" t="s">
        <v>1444</v>
      </c>
      <c r="F182" s="33" t="s">
        <v>424</v>
      </c>
      <c r="G182" s="41" t="s">
        <v>1563</v>
      </c>
      <c r="H182" s="87">
        <v>27</v>
      </c>
      <c r="I182" s="56" t="s">
        <v>1494</v>
      </c>
      <c r="J182" s="56" t="s">
        <v>1495</v>
      </c>
      <c r="K182" s="56" t="s">
        <v>1494</v>
      </c>
      <c r="L182" s="56" t="s">
        <v>1495</v>
      </c>
      <c r="M182" s="56">
        <v>1</v>
      </c>
      <c r="N182" s="92"/>
      <c r="O182" s="112"/>
      <c r="P182" s="69"/>
      <c r="Q182" s="69"/>
      <c r="R182" s="69">
        <v>17.185185185185183</v>
      </c>
      <c r="S182" s="68" t="s">
        <v>1498</v>
      </c>
    </row>
    <row r="183" spans="1:19" ht="20.100000000000001" customHeight="1" outlineLevel="2">
      <c r="A183" s="24"/>
      <c r="B183" s="41" t="s">
        <v>899</v>
      </c>
      <c r="C183" s="24"/>
      <c r="D183" s="70" t="s">
        <v>822</v>
      </c>
      <c r="E183" s="55"/>
      <c r="F183" s="33" t="s">
        <v>424</v>
      </c>
      <c r="G183" s="41" t="s">
        <v>931</v>
      </c>
      <c r="H183" s="56"/>
      <c r="I183" s="56"/>
      <c r="J183" s="56"/>
      <c r="K183" s="56"/>
      <c r="L183" s="56"/>
      <c r="M183" s="56"/>
      <c r="N183" s="56"/>
      <c r="O183" s="56"/>
      <c r="P183" s="24"/>
      <c r="Q183" s="55"/>
      <c r="R183" s="55">
        <v>15</v>
      </c>
      <c r="S183" s="24"/>
    </row>
    <row r="184" spans="1:19" ht="20.100000000000001" customHeight="1" outlineLevel="2">
      <c r="A184" s="65"/>
      <c r="B184" s="66"/>
      <c r="C184" s="24" t="s">
        <v>642</v>
      </c>
      <c r="D184" s="70" t="s">
        <v>1223</v>
      </c>
      <c r="E184" s="55">
        <v>14</v>
      </c>
      <c r="F184" s="33" t="s">
        <v>424</v>
      </c>
      <c r="G184" s="41" t="s">
        <v>1197</v>
      </c>
      <c r="H184" s="90">
        <v>2</v>
      </c>
      <c r="I184" s="67"/>
      <c r="J184" s="67"/>
      <c r="K184" s="67"/>
      <c r="L184" s="67"/>
      <c r="M184" s="112"/>
      <c r="N184" s="92">
        <f>IF(H184&lt;25,1,1+(H184-25)/H184)</f>
        <v>1</v>
      </c>
      <c r="O184" s="112"/>
      <c r="P184" s="69"/>
      <c r="Q184" s="69"/>
      <c r="R184" s="55">
        <f>0.3*13*H184</f>
        <v>7.8</v>
      </c>
      <c r="S184" s="24" t="s">
        <v>1235</v>
      </c>
    </row>
    <row r="185" spans="1:19" ht="20.100000000000001" customHeight="1" outlineLevel="2">
      <c r="A185" s="65"/>
      <c r="B185" s="66"/>
      <c r="C185" s="65"/>
      <c r="D185" s="70" t="s">
        <v>1702</v>
      </c>
      <c r="E185" s="66"/>
      <c r="F185" s="33" t="s">
        <v>424</v>
      </c>
      <c r="G185" s="41" t="s">
        <v>692</v>
      </c>
      <c r="H185" s="56">
        <v>4</v>
      </c>
      <c r="I185" s="67"/>
      <c r="J185" s="67"/>
      <c r="K185" s="67"/>
      <c r="L185" s="67"/>
      <c r="M185" s="112"/>
      <c r="N185" s="118"/>
      <c r="O185" s="112"/>
      <c r="P185" s="69"/>
      <c r="Q185" s="69"/>
      <c r="R185" s="69">
        <f>2*H185</f>
        <v>8</v>
      </c>
      <c r="S185" s="68" t="s">
        <v>1703</v>
      </c>
    </row>
    <row r="186" spans="1:19" ht="20.100000000000001" customHeight="1" outlineLevel="2">
      <c r="A186" s="24"/>
      <c r="B186" s="41"/>
      <c r="C186" s="33" t="s">
        <v>611</v>
      </c>
      <c r="D186" s="70" t="s">
        <v>593</v>
      </c>
      <c r="E186" s="55"/>
      <c r="F186" s="33" t="s">
        <v>424</v>
      </c>
      <c r="G186" s="41" t="s">
        <v>692</v>
      </c>
      <c r="H186" s="56">
        <v>3</v>
      </c>
      <c r="I186" s="56"/>
      <c r="J186" s="56"/>
      <c r="K186" s="56"/>
      <c r="L186" s="56"/>
      <c r="M186" s="56"/>
      <c r="N186" s="56"/>
      <c r="O186" s="56"/>
      <c r="P186" s="24"/>
      <c r="Q186" s="55"/>
      <c r="R186" s="54">
        <f>H186*14</f>
        <v>42</v>
      </c>
      <c r="S186" s="24"/>
    </row>
    <row r="187" spans="1:19" ht="20.100000000000001" customHeight="1" outlineLevel="1">
      <c r="A187" s="24"/>
      <c r="B187" s="41"/>
      <c r="C187" s="33"/>
      <c r="D187" s="70"/>
      <c r="E187" s="55"/>
      <c r="F187" s="125" t="s">
        <v>1779</v>
      </c>
      <c r="G187" s="41"/>
      <c r="H187" s="56"/>
      <c r="I187" s="56"/>
      <c r="J187" s="56"/>
      <c r="K187" s="56"/>
      <c r="L187" s="56"/>
      <c r="M187" s="56"/>
      <c r="N187" s="56"/>
      <c r="O187" s="56"/>
      <c r="P187" s="24"/>
      <c r="Q187" s="55"/>
      <c r="R187" s="54">
        <f>SUBTOTAL(9,R181:R186)</f>
        <v>157.18518518518516</v>
      </c>
      <c r="S187" s="24"/>
    </row>
    <row r="188" spans="1:19" ht="20.100000000000001" customHeight="1" outlineLevel="2">
      <c r="A188" s="33" t="s">
        <v>113</v>
      </c>
      <c r="B188" s="41" t="s">
        <v>114</v>
      </c>
      <c r="C188" s="33" t="s">
        <v>611</v>
      </c>
      <c r="D188" s="70" t="s">
        <v>949</v>
      </c>
      <c r="E188" s="47">
        <v>3</v>
      </c>
      <c r="F188" s="33" t="s">
        <v>198</v>
      </c>
      <c r="G188" s="41" t="s">
        <v>199</v>
      </c>
      <c r="H188" s="44">
        <v>79</v>
      </c>
      <c r="I188" s="48">
        <v>48</v>
      </c>
      <c r="J188" s="48">
        <v>32</v>
      </c>
      <c r="K188" s="44">
        <v>0</v>
      </c>
      <c r="L188" s="44">
        <v>16</v>
      </c>
      <c r="M188" s="110" t="s">
        <v>670</v>
      </c>
      <c r="N188" s="92">
        <f>IF(H188&lt;25,1,1+(H188-25)/H188)</f>
        <v>1.6835443037974684</v>
      </c>
      <c r="O188" s="109">
        <v>1</v>
      </c>
      <c r="P188" s="34">
        <f>J188*N188*O188</f>
        <v>53.87341772151899</v>
      </c>
      <c r="Q188" s="34">
        <f>L188*M188*N188</f>
        <v>26.936708860759495</v>
      </c>
      <c r="R188" s="34">
        <f>P188+Q188</f>
        <v>80.810126582278485</v>
      </c>
      <c r="S188" s="31"/>
    </row>
    <row r="189" spans="1:19" ht="20.100000000000001" customHeight="1" outlineLevel="2">
      <c r="A189" s="58" t="s">
        <v>1098</v>
      </c>
      <c r="B189" s="63" t="s">
        <v>1099</v>
      </c>
      <c r="C189" s="57" t="s">
        <v>642</v>
      </c>
      <c r="D189" s="70" t="s">
        <v>1082</v>
      </c>
      <c r="E189" s="61">
        <v>1</v>
      </c>
      <c r="F189" s="33" t="s">
        <v>198</v>
      </c>
      <c r="G189" s="41" t="s">
        <v>199</v>
      </c>
      <c r="H189" s="100">
        <v>44</v>
      </c>
      <c r="I189" s="56">
        <v>0</v>
      </c>
      <c r="J189" s="56">
        <v>0</v>
      </c>
      <c r="K189" s="56">
        <v>0</v>
      </c>
      <c r="L189" s="56">
        <v>0</v>
      </c>
      <c r="M189" s="56"/>
      <c r="N189" s="92">
        <f>IF(H189&lt;25,1,1+(H189-25)/H189)</f>
        <v>1.4318181818181819</v>
      </c>
      <c r="O189" s="117">
        <v>1</v>
      </c>
      <c r="P189" s="24"/>
      <c r="Q189" s="64">
        <f>N189*E189*32</f>
        <v>45.81818181818182</v>
      </c>
      <c r="R189" s="64">
        <f>P189+Q189</f>
        <v>45.81818181818182</v>
      </c>
      <c r="S189" s="24"/>
    </row>
    <row r="190" spans="1:19" ht="20.100000000000001" customHeight="1" outlineLevel="2">
      <c r="A190" s="24"/>
      <c r="B190" s="41" t="s">
        <v>880</v>
      </c>
      <c r="C190" s="24"/>
      <c r="D190" s="70" t="s">
        <v>822</v>
      </c>
      <c r="E190" s="55"/>
      <c r="F190" s="33" t="s">
        <v>198</v>
      </c>
      <c r="G190" s="41" t="s">
        <v>828</v>
      </c>
      <c r="H190" s="56"/>
      <c r="I190" s="56"/>
      <c r="J190" s="56"/>
      <c r="K190" s="56"/>
      <c r="L190" s="56"/>
      <c r="M190" s="56"/>
      <c r="N190" s="56"/>
      <c r="O190" s="56"/>
      <c r="P190" s="24"/>
      <c r="Q190" s="55"/>
      <c r="R190" s="55">
        <v>15</v>
      </c>
      <c r="S190" s="24"/>
    </row>
    <row r="191" spans="1:19" ht="20.100000000000001" customHeight="1" outlineLevel="2">
      <c r="A191" s="24"/>
      <c r="B191" s="41" t="s">
        <v>869</v>
      </c>
      <c r="C191" s="24"/>
      <c r="D191" s="70" t="s">
        <v>822</v>
      </c>
      <c r="E191" s="55"/>
      <c r="F191" s="33" t="s">
        <v>198</v>
      </c>
      <c r="G191" s="41" t="s">
        <v>199</v>
      </c>
      <c r="H191" s="56"/>
      <c r="I191" s="56"/>
      <c r="J191" s="56"/>
      <c r="K191" s="56"/>
      <c r="L191" s="56"/>
      <c r="M191" s="56"/>
      <c r="N191" s="56"/>
      <c r="O191" s="56"/>
      <c r="P191" s="24"/>
      <c r="Q191" s="55"/>
      <c r="R191" s="55">
        <v>15</v>
      </c>
      <c r="S191" s="24"/>
    </row>
    <row r="192" spans="1:19" ht="20.100000000000001" customHeight="1" outlineLevel="2">
      <c r="A192" s="35" t="s">
        <v>272</v>
      </c>
      <c r="B192" s="41" t="s">
        <v>967</v>
      </c>
      <c r="C192" s="33" t="s">
        <v>642</v>
      </c>
      <c r="D192" s="70" t="s">
        <v>949</v>
      </c>
      <c r="E192" s="40">
        <v>3</v>
      </c>
      <c r="F192" s="33" t="s">
        <v>198</v>
      </c>
      <c r="G192" s="41" t="s">
        <v>199</v>
      </c>
      <c r="H192" s="99">
        <v>7</v>
      </c>
      <c r="I192" s="49">
        <v>48</v>
      </c>
      <c r="J192" s="49">
        <v>48</v>
      </c>
      <c r="K192" s="43">
        <v>0</v>
      </c>
      <c r="L192" s="49">
        <v>0</v>
      </c>
      <c r="M192" s="109"/>
      <c r="N192" s="92">
        <f>IF(H192&lt;25,1,1+(H192-25)/H192)</f>
        <v>1</v>
      </c>
      <c r="O192" s="109">
        <v>1</v>
      </c>
      <c r="P192" s="34">
        <f>J192*N192*O192</f>
        <v>48</v>
      </c>
      <c r="Q192" s="34">
        <f>L192*M192*N192</f>
        <v>0</v>
      </c>
      <c r="R192" s="34">
        <f>P192+Q192</f>
        <v>48</v>
      </c>
      <c r="S192" s="31"/>
    </row>
    <row r="193" spans="1:19" ht="20.100000000000001" customHeight="1" outlineLevel="2">
      <c r="A193" s="57" t="s">
        <v>1346</v>
      </c>
      <c r="B193" s="60" t="s">
        <v>1347</v>
      </c>
      <c r="C193" s="57" t="s">
        <v>1504</v>
      </c>
      <c r="D193" s="70" t="s">
        <v>1502</v>
      </c>
      <c r="E193" s="62" t="s">
        <v>1444</v>
      </c>
      <c r="F193" s="33" t="s">
        <v>198</v>
      </c>
      <c r="G193" s="41" t="s">
        <v>1590</v>
      </c>
      <c r="H193" s="87" t="s">
        <v>1469</v>
      </c>
      <c r="I193" s="56" t="s">
        <v>1494</v>
      </c>
      <c r="J193" s="56" t="s">
        <v>1496</v>
      </c>
      <c r="K193" s="56" t="s">
        <v>1494</v>
      </c>
      <c r="L193" s="56" t="s">
        <v>1496</v>
      </c>
      <c r="M193" s="56">
        <v>1</v>
      </c>
      <c r="N193" s="92"/>
      <c r="O193" s="112"/>
      <c r="P193" s="69"/>
      <c r="Q193" s="69"/>
      <c r="R193" s="69">
        <v>16</v>
      </c>
      <c r="S193" s="68" t="s">
        <v>1498</v>
      </c>
    </row>
    <row r="194" spans="1:19" ht="20.100000000000001" customHeight="1" outlineLevel="2">
      <c r="A194" s="24"/>
      <c r="B194" s="55"/>
      <c r="C194" s="24" t="s">
        <v>642</v>
      </c>
      <c r="D194" s="70" t="s">
        <v>1223</v>
      </c>
      <c r="E194" s="55">
        <v>14</v>
      </c>
      <c r="F194" s="33" t="s">
        <v>198</v>
      </c>
      <c r="G194" s="41" t="s">
        <v>1177</v>
      </c>
      <c r="H194" s="90">
        <v>6</v>
      </c>
      <c r="I194" s="56"/>
      <c r="J194" s="56"/>
      <c r="K194" s="56"/>
      <c r="L194" s="56"/>
      <c r="M194" s="56"/>
      <c r="N194" s="92">
        <f>IF(H194&lt;25,1,1+(H194-25)/H194)</f>
        <v>1</v>
      </c>
      <c r="O194" s="56"/>
      <c r="P194" s="24"/>
      <c r="Q194" s="55"/>
      <c r="R194" s="55">
        <f>0.3*13*H194</f>
        <v>23.4</v>
      </c>
      <c r="S194" s="24" t="s">
        <v>1235</v>
      </c>
    </row>
    <row r="195" spans="1:19" ht="20.100000000000001" customHeight="1" outlineLevel="2">
      <c r="A195" s="65"/>
      <c r="B195" s="66"/>
      <c r="C195" s="65"/>
      <c r="D195" s="70" t="s">
        <v>1719</v>
      </c>
      <c r="E195" s="66"/>
      <c r="F195" s="33" t="s">
        <v>198</v>
      </c>
      <c r="G195" s="41" t="s">
        <v>1741</v>
      </c>
      <c r="H195" s="56"/>
      <c r="I195" s="67"/>
      <c r="J195" s="67"/>
      <c r="K195" s="67"/>
      <c r="L195" s="67"/>
      <c r="M195" s="112"/>
      <c r="N195" s="118"/>
      <c r="O195" s="112"/>
      <c r="P195" s="69"/>
      <c r="Q195" s="69"/>
      <c r="R195" s="69">
        <v>20</v>
      </c>
      <c r="S195" s="68" t="s">
        <v>1735</v>
      </c>
    </row>
    <row r="196" spans="1:19" ht="20.100000000000001" customHeight="1" outlineLevel="2">
      <c r="A196" s="65"/>
      <c r="B196" s="66"/>
      <c r="C196" s="65"/>
      <c r="D196" s="70" t="s">
        <v>1702</v>
      </c>
      <c r="E196" s="66"/>
      <c r="F196" s="33" t="s">
        <v>198</v>
      </c>
      <c r="G196" s="41" t="s">
        <v>693</v>
      </c>
      <c r="H196" s="56">
        <v>7</v>
      </c>
      <c r="I196" s="67"/>
      <c r="J196" s="67"/>
      <c r="K196" s="67"/>
      <c r="L196" s="67"/>
      <c r="M196" s="112"/>
      <c r="N196" s="118"/>
      <c r="O196" s="112"/>
      <c r="P196" s="69"/>
      <c r="Q196" s="69"/>
      <c r="R196" s="69">
        <f>2*H196</f>
        <v>14</v>
      </c>
      <c r="S196" s="68" t="s">
        <v>1703</v>
      </c>
    </row>
    <row r="197" spans="1:19" ht="20.100000000000001" customHeight="1" outlineLevel="2">
      <c r="A197" s="24"/>
      <c r="B197" s="41"/>
      <c r="C197" s="33" t="s">
        <v>611</v>
      </c>
      <c r="D197" s="70" t="s">
        <v>593</v>
      </c>
      <c r="E197" s="55"/>
      <c r="F197" s="33" t="s">
        <v>198</v>
      </c>
      <c r="G197" s="41" t="s">
        <v>693</v>
      </c>
      <c r="H197" s="56">
        <v>4</v>
      </c>
      <c r="I197" s="56"/>
      <c r="J197" s="56"/>
      <c r="K197" s="56"/>
      <c r="L197" s="56"/>
      <c r="M197" s="56"/>
      <c r="N197" s="56"/>
      <c r="O197" s="56"/>
      <c r="P197" s="24"/>
      <c r="Q197" s="55"/>
      <c r="R197" s="54">
        <f>H197*14</f>
        <v>56</v>
      </c>
      <c r="S197" s="24"/>
    </row>
    <row r="198" spans="1:19" ht="20.100000000000001" customHeight="1" outlineLevel="1">
      <c r="A198" s="24"/>
      <c r="B198" s="41"/>
      <c r="C198" s="33"/>
      <c r="D198" s="70"/>
      <c r="E198" s="55"/>
      <c r="F198" s="125" t="s">
        <v>1780</v>
      </c>
      <c r="G198" s="41"/>
      <c r="H198" s="56"/>
      <c r="I198" s="56"/>
      <c r="J198" s="56"/>
      <c r="K198" s="56"/>
      <c r="L198" s="56"/>
      <c r="M198" s="56"/>
      <c r="N198" s="56"/>
      <c r="O198" s="56"/>
      <c r="P198" s="24"/>
      <c r="Q198" s="55"/>
      <c r="R198" s="54">
        <f>SUBTOTAL(9,R188:R197)</f>
        <v>334.02830840046033</v>
      </c>
      <c r="S198" s="24"/>
    </row>
    <row r="199" spans="1:19" ht="20.100000000000001" customHeight="1" outlineLevel="2">
      <c r="A199" s="24"/>
      <c r="B199" s="41" t="s">
        <v>887</v>
      </c>
      <c r="C199" s="24"/>
      <c r="D199" s="70" t="s">
        <v>822</v>
      </c>
      <c r="E199" s="55"/>
      <c r="F199" s="33" t="s">
        <v>304</v>
      </c>
      <c r="G199" s="41" t="s">
        <v>919</v>
      </c>
      <c r="H199" s="56"/>
      <c r="I199" s="56"/>
      <c r="J199" s="56"/>
      <c r="K199" s="56"/>
      <c r="L199" s="56"/>
      <c r="M199" s="56"/>
      <c r="N199" s="56"/>
      <c r="O199" s="56"/>
      <c r="P199" s="24"/>
      <c r="Q199" s="55"/>
      <c r="R199" s="55">
        <v>15</v>
      </c>
      <c r="S199" s="24"/>
    </row>
    <row r="200" spans="1:19" ht="20.100000000000001" customHeight="1" outlineLevel="2">
      <c r="A200" s="35" t="s">
        <v>303</v>
      </c>
      <c r="B200" s="41" t="s">
        <v>968</v>
      </c>
      <c r="C200" s="33" t="s">
        <v>642</v>
      </c>
      <c r="D200" s="70" t="s">
        <v>662</v>
      </c>
      <c r="E200" s="40">
        <v>3</v>
      </c>
      <c r="F200" s="33" t="s">
        <v>304</v>
      </c>
      <c r="G200" s="41" t="s">
        <v>305</v>
      </c>
      <c r="H200" s="99">
        <v>48</v>
      </c>
      <c r="I200" s="49">
        <v>48</v>
      </c>
      <c r="J200" s="49">
        <v>48</v>
      </c>
      <c r="K200" s="43">
        <v>0</v>
      </c>
      <c r="L200" s="49">
        <v>0</v>
      </c>
      <c r="M200" s="109"/>
      <c r="N200" s="92">
        <f>IF(H200&lt;25,1,1+(H200-25)/H200)</f>
        <v>1.4791666666666667</v>
      </c>
      <c r="O200" s="109">
        <v>1</v>
      </c>
      <c r="P200" s="34">
        <f>J200*N200*O200</f>
        <v>71</v>
      </c>
      <c r="Q200" s="34">
        <f>L200*M200*N200</f>
        <v>0</v>
      </c>
      <c r="R200" s="34">
        <f>P200+Q200</f>
        <v>71</v>
      </c>
      <c r="S200" s="31"/>
    </row>
    <row r="201" spans="1:19" ht="20.100000000000001" customHeight="1" outlineLevel="2">
      <c r="A201" s="57" t="s">
        <v>1364</v>
      </c>
      <c r="B201" s="60" t="s">
        <v>1365</v>
      </c>
      <c r="C201" s="57" t="s">
        <v>1504</v>
      </c>
      <c r="D201" s="70" t="s">
        <v>1502</v>
      </c>
      <c r="E201" s="62" t="s">
        <v>1444</v>
      </c>
      <c r="F201" s="33" t="s">
        <v>304</v>
      </c>
      <c r="G201" s="41" t="s">
        <v>1599</v>
      </c>
      <c r="H201" s="87" t="s">
        <v>1486</v>
      </c>
      <c r="I201" s="56" t="s">
        <v>1494</v>
      </c>
      <c r="J201" s="56" t="s">
        <v>1496</v>
      </c>
      <c r="K201" s="56" t="s">
        <v>1494</v>
      </c>
      <c r="L201" s="56" t="s">
        <v>1496</v>
      </c>
      <c r="M201" s="56">
        <v>4</v>
      </c>
      <c r="N201" s="92"/>
      <c r="O201" s="112"/>
      <c r="P201" s="69"/>
      <c r="Q201" s="69"/>
      <c r="R201" s="69">
        <v>64</v>
      </c>
      <c r="S201" s="68" t="s">
        <v>1498</v>
      </c>
    </row>
    <row r="202" spans="1:19" ht="20.100000000000001" customHeight="1" outlineLevel="2">
      <c r="A202" s="33" t="s">
        <v>426</v>
      </c>
      <c r="B202" s="41" t="s">
        <v>969</v>
      </c>
      <c r="C202" s="33" t="s">
        <v>611</v>
      </c>
      <c r="D202" s="70" t="s">
        <v>662</v>
      </c>
      <c r="E202" s="47">
        <v>3</v>
      </c>
      <c r="F202" s="33" t="s">
        <v>304</v>
      </c>
      <c r="G202" s="41" t="s">
        <v>305</v>
      </c>
      <c r="H202" s="44">
        <v>45</v>
      </c>
      <c r="I202" s="48">
        <v>48</v>
      </c>
      <c r="J202" s="48">
        <v>48</v>
      </c>
      <c r="K202" s="48">
        <v>0</v>
      </c>
      <c r="L202" s="48">
        <v>0</v>
      </c>
      <c r="M202" s="109"/>
      <c r="N202" s="92">
        <f>IF(H202&lt;25,1,1+(H202-25)/H202)</f>
        <v>1.4444444444444444</v>
      </c>
      <c r="O202" s="109">
        <v>1</v>
      </c>
      <c r="P202" s="34">
        <f>J202*N202*O202</f>
        <v>69.333333333333329</v>
      </c>
      <c r="Q202" s="34">
        <f>L202*M202*N202</f>
        <v>0</v>
      </c>
      <c r="R202" s="34">
        <f>P202+Q202</f>
        <v>69.333333333333329</v>
      </c>
      <c r="S202" s="31"/>
    </row>
    <row r="203" spans="1:19" ht="20.100000000000001" customHeight="1" outlineLevel="2">
      <c r="A203" s="57" t="s">
        <v>1440</v>
      </c>
      <c r="B203" s="60" t="s">
        <v>1441</v>
      </c>
      <c r="C203" s="57" t="s">
        <v>1631</v>
      </c>
      <c r="D203" s="70" t="s">
        <v>1632</v>
      </c>
      <c r="E203" s="62" t="s">
        <v>1444</v>
      </c>
      <c r="F203" s="33" t="s">
        <v>304</v>
      </c>
      <c r="G203" s="41" t="s">
        <v>1657</v>
      </c>
      <c r="H203" s="87">
        <v>45</v>
      </c>
      <c r="I203" s="56" t="s">
        <v>1494</v>
      </c>
      <c r="J203" s="56" t="s">
        <v>1495</v>
      </c>
      <c r="K203" s="56" t="s">
        <v>1494</v>
      </c>
      <c r="L203" s="56" t="s">
        <v>1495</v>
      </c>
      <c r="M203" s="56">
        <v>4</v>
      </c>
      <c r="N203" s="92"/>
      <c r="O203" s="112"/>
      <c r="P203" s="69"/>
      <c r="Q203" s="69"/>
      <c r="R203" s="69">
        <v>64</v>
      </c>
      <c r="S203" s="68" t="s">
        <v>1498</v>
      </c>
    </row>
    <row r="204" spans="1:19" ht="20.100000000000001" customHeight="1" outlineLevel="2">
      <c r="A204" s="24"/>
      <c r="B204" s="55"/>
      <c r="C204" s="24" t="s">
        <v>642</v>
      </c>
      <c r="D204" s="70" t="s">
        <v>1221</v>
      </c>
      <c r="E204" s="55">
        <v>14</v>
      </c>
      <c r="F204" s="33" t="s">
        <v>304</v>
      </c>
      <c r="G204" s="41" t="s">
        <v>1179</v>
      </c>
      <c r="H204" s="90">
        <v>5</v>
      </c>
      <c r="I204" s="56"/>
      <c r="J204" s="56"/>
      <c r="K204" s="56"/>
      <c r="L204" s="56"/>
      <c r="M204" s="56"/>
      <c r="N204" s="92">
        <f>IF(H204&lt;25,1,1+(H204-25)/H204)</f>
        <v>1</v>
      </c>
      <c r="O204" s="56"/>
      <c r="P204" s="24"/>
      <c r="Q204" s="55"/>
      <c r="R204" s="55">
        <f>0.3*13*H204</f>
        <v>19.5</v>
      </c>
      <c r="S204" s="68" t="s">
        <v>1235</v>
      </c>
    </row>
    <row r="205" spans="1:19" ht="20.100000000000001" customHeight="1" outlineLevel="2">
      <c r="A205" s="65"/>
      <c r="B205" s="66"/>
      <c r="C205" s="65"/>
      <c r="D205" s="70" t="s">
        <v>1719</v>
      </c>
      <c r="E205" s="66"/>
      <c r="F205" s="33" t="s">
        <v>304</v>
      </c>
      <c r="G205" s="41" t="s">
        <v>1740</v>
      </c>
      <c r="H205" s="56"/>
      <c r="I205" s="67"/>
      <c r="J205" s="67"/>
      <c r="K205" s="67"/>
      <c r="L205" s="67"/>
      <c r="M205" s="112"/>
      <c r="N205" s="118"/>
      <c r="O205" s="112"/>
      <c r="P205" s="69"/>
      <c r="Q205" s="69"/>
      <c r="R205" s="69">
        <v>20</v>
      </c>
      <c r="S205" s="68" t="s">
        <v>1735</v>
      </c>
    </row>
    <row r="206" spans="1:19" ht="20.100000000000001" customHeight="1" outlineLevel="2">
      <c r="A206" s="65"/>
      <c r="B206" s="66"/>
      <c r="C206" s="65"/>
      <c r="D206" s="70" t="s">
        <v>1702</v>
      </c>
      <c r="E206" s="66"/>
      <c r="F206" s="33" t="s">
        <v>304</v>
      </c>
      <c r="G206" s="41" t="s">
        <v>694</v>
      </c>
      <c r="H206" s="56">
        <v>8</v>
      </c>
      <c r="I206" s="67"/>
      <c r="J206" s="67"/>
      <c r="K206" s="67"/>
      <c r="L206" s="67"/>
      <c r="M206" s="112"/>
      <c r="N206" s="118"/>
      <c r="O206" s="112"/>
      <c r="P206" s="69"/>
      <c r="Q206" s="69"/>
      <c r="R206" s="69">
        <f>2*H206</f>
        <v>16</v>
      </c>
      <c r="S206" s="68" t="s">
        <v>1703</v>
      </c>
    </row>
    <row r="207" spans="1:19" ht="20.100000000000001" customHeight="1" outlineLevel="2">
      <c r="A207" s="24"/>
      <c r="B207" s="41"/>
      <c r="C207" s="33" t="s">
        <v>611</v>
      </c>
      <c r="D207" s="70" t="s">
        <v>593</v>
      </c>
      <c r="E207" s="55"/>
      <c r="F207" s="33" t="s">
        <v>304</v>
      </c>
      <c r="G207" s="41" t="s">
        <v>694</v>
      </c>
      <c r="H207" s="56">
        <v>3</v>
      </c>
      <c r="I207" s="56"/>
      <c r="J207" s="56"/>
      <c r="K207" s="56"/>
      <c r="L207" s="56"/>
      <c r="M207" s="56"/>
      <c r="N207" s="56"/>
      <c r="O207" s="56"/>
      <c r="P207" s="24"/>
      <c r="Q207" s="55"/>
      <c r="R207" s="54">
        <f>H207*14</f>
        <v>42</v>
      </c>
      <c r="S207" s="24"/>
    </row>
    <row r="208" spans="1:19" ht="20.100000000000001" customHeight="1" outlineLevel="1">
      <c r="A208" s="24"/>
      <c r="B208" s="41"/>
      <c r="C208" s="33"/>
      <c r="D208" s="70"/>
      <c r="E208" s="55"/>
      <c r="F208" s="125" t="s">
        <v>1781</v>
      </c>
      <c r="G208" s="41"/>
      <c r="H208" s="56"/>
      <c r="I208" s="56"/>
      <c r="J208" s="56"/>
      <c r="K208" s="56"/>
      <c r="L208" s="56"/>
      <c r="M208" s="56"/>
      <c r="N208" s="56"/>
      <c r="O208" s="56"/>
      <c r="P208" s="24"/>
      <c r="Q208" s="55"/>
      <c r="R208" s="54">
        <f>SUBTOTAL(9,R199:R207)</f>
        <v>380.83333333333331</v>
      </c>
      <c r="S208" s="24"/>
    </row>
    <row r="209" spans="1:19" ht="20.100000000000001" customHeight="1" outlineLevel="2">
      <c r="A209" s="24"/>
      <c r="B209" s="41" t="s">
        <v>876</v>
      </c>
      <c r="C209" s="24"/>
      <c r="D209" s="70" t="s">
        <v>822</v>
      </c>
      <c r="E209" s="55"/>
      <c r="F209" s="33" t="s">
        <v>1165</v>
      </c>
      <c r="G209" s="41" t="s">
        <v>826</v>
      </c>
      <c r="H209" s="56"/>
      <c r="I209" s="56"/>
      <c r="J209" s="56"/>
      <c r="K209" s="56"/>
      <c r="L209" s="56"/>
      <c r="M209" s="56"/>
      <c r="N209" s="56"/>
      <c r="O209" s="56"/>
      <c r="P209" s="24"/>
      <c r="Q209" s="55"/>
      <c r="R209" s="55">
        <v>15</v>
      </c>
      <c r="S209" s="24"/>
    </row>
    <row r="210" spans="1:19" ht="20.100000000000001" customHeight="1" outlineLevel="2">
      <c r="A210" s="65"/>
      <c r="B210" s="66"/>
      <c r="C210" s="65"/>
      <c r="D210" s="70" t="s">
        <v>1702</v>
      </c>
      <c r="E210" s="66"/>
      <c r="F210" s="33" t="s">
        <v>1165</v>
      </c>
      <c r="G210" s="41" t="s">
        <v>1663</v>
      </c>
      <c r="H210" s="56">
        <v>12</v>
      </c>
      <c r="I210" s="67"/>
      <c r="J210" s="67"/>
      <c r="K210" s="67"/>
      <c r="L210" s="67"/>
      <c r="M210" s="112"/>
      <c r="N210" s="118"/>
      <c r="O210" s="112"/>
      <c r="P210" s="69"/>
      <c r="Q210" s="69"/>
      <c r="R210" s="69">
        <f>2*H210</f>
        <v>24</v>
      </c>
      <c r="S210" s="68" t="s">
        <v>1703</v>
      </c>
    </row>
    <row r="211" spans="1:19" ht="20.100000000000001" customHeight="1" outlineLevel="1">
      <c r="A211" s="65"/>
      <c r="B211" s="66"/>
      <c r="C211" s="65"/>
      <c r="D211" s="70"/>
      <c r="E211" s="66"/>
      <c r="F211" s="125" t="s">
        <v>1782</v>
      </c>
      <c r="G211" s="41"/>
      <c r="H211" s="56"/>
      <c r="I211" s="67"/>
      <c r="J211" s="67"/>
      <c r="K211" s="67"/>
      <c r="L211" s="67"/>
      <c r="M211" s="112"/>
      <c r="N211" s="118"/>
      <c r="O211" s="112"/>
      <c r="P211" s="69"/>
      <c r="Q211" s="69"/>
      <c r="R211" s="69">
        <f>SUBTOTAL(9,R209:R210)</f>
        <v>39</v>
      </c>
      <c r="S211" s="68"/>
    </row>
    <row r="212" spans="1:19" ht="20.100000000000001" customHeight="1" outlineLevel="2">
      <c r="A212" s="24"/>
      <c r="B212" s="41" t="s">
        <v>878</v>
      </c>
      <c r="C212" s="24"/>
      <c r="D212" s="70" t="s">
        <v>822</v>
      </c>
      <c r="E212" s="55"/>
      <c r="F212" s="33" t="s">
        <v>567</v>
      </c>
      <c r="G212" s="41" t="s">
        <v>568</v>
      </c>
      <c r="H212" s="56"/>
      <c r="I212" s="56"/>
      <c r="J212" s="56"/>
      <c r="K212" s="56"/>
      <c r="L212" s="56"/>
      <c r="M212" s="56"/>
      <c r="N212" s="56"/>
      <c r="O212" s="56"/>
      <c r="P212" s="24"/>
      <c r="Q212" s="55"/>
      <c r="R212" s="55">
        <v>15</v>
      </c>
      <c r="S212" s="24"/>
    </row>
    <row r="213" spans="1:19" ht="20.100000000000001" customHeight="1" outlineLevel="2">
      <c r="A213" s="24"/>
      <c r="B213" s="41" t="s">
        <v>845</v>
      </c>
      <c r="C213" s="24"/>
      <c r="D213" s="70" t="s">
        <v>822</v>
      </c>
      <c r="E213" s="55"/>
      <c r="F213" s="33" t="s">
        <v>567</v>
      </c>
      <c r="G213" s="41" t="s">
        <v>568</v>
      </c>
      <c r="H213" s="56"/>
      <c r="I213" s="56"/>
      <c r="J213" s="56"/>
      <c r="K213" s="56"/>
      <c r="L213" s="56"/>
      <c r="M213" s="56"/>
      <c r="N213" s="56"/>
      <c r="O213" s="56"/>
      <c r="P213" s="24"/>
      <c r="Q213" s="55"/>
      <c r="R213" s="55">
        <v>15</v>
      </c>
      <c r="S213" s="24"/>
    </row>
    <row r="214" spans="1:19" ht="20.100000000000001" customHeight="1" outlineLevel="2">
      <c r="A214" s="33" t="s">
        <v>565</v>
      </c>
      <c r="B214" s="41" t="s">
        <v>566</v>
      </c>
      <c r="C214" s="33" t="s">
        <v>611</v>
      </c>
      <c r="D214" s="70" t="s">
        <v>949</v>
      </c>
      <c r="E214" s="47">
        <v>3</v>
      </c>
      <c r="F214" s="33" t="s">
        <v>567</v>
      </c>
      <c r="G214" s="41" t="s">
        <v>568</v>
      </c>
      <c r="H214" s="44">
        <v>27</v>
      </c>
      <c r="I214" s="48">
        <v>48</v>
      </c>
      <c r="J214" s="48">
        <v>32</v>
      </c>
      <c r="K214" s="48">
        <v>16</v>
      </c>
      <c r="L214" s="48">
        <v>0</v>
      </c>
      <c r="M214" s="109">
        <v>1</v>
      </c>
      <c r="N214" s="92">
        <f>IF(H214&lt;25,1,1+(H214-25)/H214)</f>
        <v>1.074074074074074</v>
      </c>
      <c r="O214" s="109">
        <v>1</v>
      </c>
      <c r="P214" s="34">
        <f>J214*N214*O214</f>
        <v>34.370370370370367</v>
      </c>
      <c r="Q214" s="34">
        <f>K214*M214*N214</f>
        <v>17.185185185185183</v>
      </c>
      <c r="R214" s="34">
        <f>P214+Q214</f>
        <v>51.55555555555555</v>
      </c>
      <c r="S214" s="31"/>
    </row>
    <row r="215" spans="1:19" ht="20.100000000000001" customHeight="1" outlineLevel="2">
      <c r="A215" s="57" t="s">
        <v>1414</v>
      </c>
      <c r="B215" s="60" t="s">
        <v>1415</v>
      </c>
      <c r="C215" s="57" t="s">
        <v>1509</v>
      </c>
      <c r="D215" s="70" t="s">
        <v>1502</v>
      </c>
      <c r="E215" s="62" t="s">
        <v>1444</v>
      </c>
      <c r="F215" s="33" t="s">
        <v>567</v>
      </c>
      <c r="G215" s="41" t="s">
        <v>1627</v>
      </c>
      <c r="H215" s="87">
        <v>29</v>
      </c>
      <c r="I215" s="56" t="s">
        <v>1494</v>
      </c>
      <c r="J215" s="56" t="s">
        <v>1495</v>
      </c>
      <c r="K215" s="56" t="s">
        <v>1494</v>
      </c>
      <c r="L215" s="56" t="s">
        <v>1495</v>
      </c>
      <c r="M215" s="56">
        <v>1</v>
      </c>
      <c r="N215" s="92"/>
      <c r="O215" s="112"/>
      <c r="P215" s="69"/>
      <c r="Q215" s="69"/>
      <c r="R215" s="69">
        <v>18.206896551724139</v>
      </c>
      <c r="S215" s="68" t="s">
        <v>1498</v>
      </c>
    </row>
    <row r="216" spans="1:19" ht="20.100000000000001" customHeight="1" outlineLevel="2">
      <c r="A216" s="24"/>
      <c r="B216" s="55"/>
      <c r="C216" s="24" t="s">
        <v>642</v>
      </c>
      <c r="D216" s="70" t="s">
        <v>1221</v>
      </c>
      <c r="E216" s="55">
        <v>14</v>
      </c>
      <c r="F216" s="33" t="s">
        <v>567</v>
      </c>
      <c r="G216" s="41" t="s">
        <v>1189</v>
      </c>
      <c r="H216" s="90">
        <v>3</v>
      </c>
      <c r="I216" s="56"/>
      <c r="J216" s="56"/>
      <c r="K216" s="56"/>
      <c r="L216" s="56"/>
      <c r="M216" s="56"/>
      <c r="N216" s="92">
        <f>IF(H216&lt;25,1,1+(H216-25)/H216)</f>
        <v>1</v>
      </c>
      <c r="O216" s="56"/>
      <c r="P216" s="24"/>
      <c r="Q216" s="55"/>
      <c r="R216" s="55">
        <f>0.3*13*H216</f>
        <v>11.7</v>
      </c>
      <c r="S216" s="68" t="s">
        <v>1235</v>
      </c>
    </row>
    <row r="217" spans="1:19" ht="20.100000000000001" customHeight="1" outlineLevel="2">
      <c r="A217" s="65"/>
      <c r="B217" s="66"/>
      <c r="C217" s="65"/>
      <c r="D217" s="70" t="s">
        <v>1702</v>
      </c>
      <c r="E217" s="66"/>
      <c r="F217" s="33" t="s">
        <v>567</v>
      </c>
      <c r="G217" s="41" t="s">
        <v>695</v>
      </c>
      <c r="H217" s="56">
        <v>8</v>
      </c>
      <c r="I217" s="67"/>
      <c r="J217" s="67"/>
      <c r="K217" s="67"/>
      <c r="L217" s="67"/>
      <c r="M217" s="112"/>
      <c r="N217" s="118"/>
      <c r="O217" s="112"/>
      <c r="P217" s="69"/>
      <c r="Q217" s="69"/>
      <c r="R217" s="69">
        <f>2*H217</f>
        <v>16</v>
      </c>
      <c r="S217" s="68" t="s">
        <v>1703</v>
      </c>
    </row>
    <row r="218" spans="1:19" ht="20.100000000000001" customHeight="1" outlineLevel="2">
      <c r="A218" s="24"/>
      <c r="B218" s="41"/>
      <c r="C218" s="33" t="s">
        <v>611</v>
      </c>
      <c r="D218" s="70" t="s">
        <v>593</v>
      </c>
      <c r="E218" s="55"/>
      <c r="F218" s="33" t="s">
        <v>567</v>
      </c>
      <c r="G218" s="41" t="s">
        <v>695</v>
      </c>
      <c r="H218" s="56">
        <v>4</v>
      </c>
      <c r="I218" s="56"/>
      <c r="J218" s="56"/>
      <c r="K218" s="56"/>
      <c r="L218" s="56"/>
      <c r="M218" s="56"/>
      <c r="N218" s="56"/>
      <c r="O218" s="56"/>
      <c r="P218" s="24"/>
      <c r="Q218" s="55"/>
      <c r="R218" s="54">
        <f>H218*14</f>
        <v>56</v>
      </c>
      <c r="S218" s="24"/>
    </row>
    <row r="219" spans="1:19" ht="20.100000000000001" customHeight="1" outlineLevel="1">
      <c r="A219" s="24"/>
      <c r="B219" s="41"/>
      <c r="C219" s="33"/>
      <c r="D219" s="70"/>
      <c r="E219" s="55"/>
      <c r="F219" s="125" t="s">
        <v>1783</v>
      </c>
      <c r="G219" s="41"/>
      <c r="H219" s="56"/>
      <c r="I219" s="56"/>
      <c r="J219" s="56"/>
      <c r="K219" s="56"/>
      <c r="L219" s="56"/>
      <c r="M219" s="56"/>
      <c r="N219" s="56"/>
      <c r="O219" s="56"/>
      <c r="P219" s="24"/>
      <c r="Q219" s="55"/>
      <c r="R219" s="54">
        <f>SUBTOTAL(9,R212:R218)</f>
        <v>183.46245210727969</v>
      </c>
      <c r="S219" s="24"/>
    </row>
    <row r="220" spans="1:19" ht="20.100000000000001" customHeight="1" outlineLevel="2">
      <c r="A220" s="33" t="s">
        <v>406</v>
      </c>
      <c r="B220" s="41" t="s">
        <v>407</v>
      </c>
      <c r="C220" s="33" t="s">
        <v>611</v>
      </c>
      <c r="D220" s="70" t="s">
        <v>949</v>
      </c>
      <c r="E220" s="47">
        <v>3</v>
      </c>
      <c r="F220" s="33" t="s">
        <v>163</v>
      </c>
      <c r="G220" s="41" t="s">
        <v>164</v>
      </c>
      <c r="H220" s="44">
        <v>20</v>
      </c>
      <c r="I220" s="48">
        <v>48</v>
      </c>
      <c r="J220" s="48">
        <v>48</v>
      </c>
      <c r="K220" s="48">
        <v>0</v>
      </c>
      <c r="L220" s="48">
        <v>0</v>
      </c>
      <c r="M220" s="109"/>
      <c r="N220" s="92">
        <f>IF(H220&lt;25,1,1+(H220-25)/H220)</f>
        <v>1</v>
      </c>
      <c r="O220" s="109">
        <v>1</v>
      </c>
      <c r="P220" s="34">
        <f>J220*N220*O220</f>
        <v>48</v>
      </c>
      <c r="Q220" s="34">
        <f>L220*M220*N220</f>
        <v>0</v>
      </c>
      <c r="R220" s="34">
        <f>P220+Q220</f>
        <v>48</v>
      </c>
      <c r="S220" s="31"/>
    </row>
    <row r="221" spans="1:19" ht="20.100000000000001" customHeight="1" outlineLevel="2">
      <c r="A221" s="57" t="s">
        <v>1278</v>
      </c>
      <c r="B221" s="60" t="s">
        <v>1279</v>
      </c>
      <c r="C221" s="57" t="s">
        <v>1509</v>
      </c>
      <c r="D221" s="70" t="s">
        <v>1502</v>
      </c>
      <c r="E221" s="62" t="s">
        <v>1444</v>
      </c>
      <c r="F221" s="33" t="s">
        <v>163</v>
      </c>
      <c r="G221" s="41" t="s">
        <v>1547</v>
      </c>
      <c r="H221" s="87">
        <v>18</v>
      </c>
      <c r="I221" s="56" t="s">
        <v>1494</v>
      </c>
      <c r="J221" s="56" t="s">
        <v>1495</v>
      </c>
      <c r="K221" s="56" t="s">
        <v>1494</v>
      </c>
      <c r="L221" s="56" t="s">
        <v>1495</v>
      </c>
      <c r="M221" s="56">
        <v>1</v>
      </c>
      <c r="N221" s="92"/>
      <c r="O221" s="112"/>
      <c r="P221" s="69"/>
      <c r="Q221" s="69"/>
      <c r="R221" s="69">
        <v>16</v>
      </c>
      <c r="S221" s="68" t="s">
        <v>1498</v>
      </c>
    </row>
    <row r="222" spans="1:19" ht="20.100000000000001" customHeight="1" outlineLevel="2">
      <c r="A222" s="35" t="s">
        <v>162</v>
      </c>
      <c r="B222" s="41" t="s">
        <v>970</v>
      </c>
      <c r="C222" s="33" t="s">
        <v>642</v>
      </c>
      <c r="D222" s="70" t="s">
        <v>949</v>
      </c>
      <c r="E222" s="40">
        <v>4</v>
      </c>
      <c r="F222" s="33" t="s">
        <v>163</v>
      </c>
      <c r="G222" s="41" t="s">
        <v>164</v>
      </c>
      <c r="H222" s="99">
        <v>45</v>
      </c>
      <c r="I222" s="49">
        <v>64</v>
      </c>
      <c r="J222" s="49">
        <v>64</v>
      </c>
      <c r="K222" s="43">
        <v>0</v>
      </c>
      <c r="L222" s="49">
        <v>0</v>
      </c>
      <c r="M222" s="109"/>
      <c r="N222" s="92">
        <f>IF(H222&lt;25,1,1+(H222-25)/H222)</f>
        <v>1.4444444444444444</v>
      </c>
      <c r="O222" s="109">
        <v>2</v>
      </c>
      <c r="P222" s="34">
        <f>J222*N222*O222</f>
        <v>184.88888888888889</v>
      </c>
      <c r="Q222" s="34">
        <f>L222*M222*N222</f>
        <v>0</v>
      </c>
      <c r="R222" s="34">
        <f>P222+Q222</f>
        <v>184.88888888888889</v>
      </c>
      <c r="S222" s="31"/>
    </row>
    <row r="223" spans="1:19" ht="20.100000000000001" customHeight="1" outlineLevel="2">
      <c r="A223" s="65"/>
      <c r="B223" s="66"/>
      <c r="C223" s="24" t="s">
        <v>642</v>
      </c>
      <c r="D223" s="70" t="s">
        <v>1221</v>
      </c>
      <c r="E223" s="55">
        <v>14</v>
      </c>
      <c r="F223" s="33" t="s">
        <v>163</v>
      </c>
      <c r="G223" s="41" t="s">
        <v>164</v>
      </c>
      <c r="H223" s="90">
        <v>2</v>
      </c>
      <c r="I223" s="67"/>
      <c r="J223" s="67"/>
      <c r="K223" s="67"/>
      <c r="L223" s="67"/>
      <c r="M223" s="112"/>
      <c r="N223" s="92">
        <f>IF(H223&lt;25,1,1+(H223-25)/H223)</f>
        <v>1</v>
      </c>
      <c r="O223" s="112"/>
      <c r="P223" s="69"/>
      <c r="Q223" s="69"/>
      <c r="R223" s="55">
        <f>0.3*13*H223</f>
        <v>7.8</v>
      </c>
      <c r="S223" s="68" t="s">
        <v>1235</v>
      </c>
    </row>
    <row r="224" spans="1:19" ht="20.100000000000001" customHeight="1" outlineLevel="2">
      <c r="A224" s="65"/>
      <c r="B224" s="66"/>
      <c r="C224" s="65"/>
      <c r="D224" s="70" t="s">
        <v>1702</v>
      </c>
      <c r="E224" s="66"/>
      <c r="F224" s="33" t="s">
        <v>163</v>
      </c>
      <c r="G224" s="41" t="s">
        <v>696</v>
      </c>
      <c r="H224" s="56">
        <v>2</v>
      </c>
      <c r="I224" s="67"/>
      <c r="J224" s="67"/>
      <c r="K224" s="67"/>
      <c r="L224" s="67"/>
      <c r="M224" s="112"/>
      <c r="N224" s="118"/>
      <c r="O224" s="112"/>
      <c r="P224" s="69"/>
      <c r="Q224" s="69"/>
      <c r="R224" s="69">
        <f>2*H224</f>
        <v>4</v>
      </c>
      <c r="S224" s="68" t="s">
        <v>1703</v>
      </c>
    </row>
    <row r="225" spans="1:19" ht="20.100000000000001" customHeight="1" outlineLevel="2">
      <c r="A225" s="24"/>
      <c r="B225" s="41"/>
      <c r="C225" s="33" t="s">
        <v>611</v>
      </c>
      <c r="D225" s="70" t="s">
        <v>593</v>
      </c>
      <c r="E225" s="55"/>
      <c r="F225" s="33" t="s">
        <v>163</v>
      </c>
      <c r="G225" s="41" t="s">
        <v>696</v>
      </c>
      <c r="H225" s="56">
        <v>2</v>
      </c>
      <c r="I225" s="56"/>
      <c r="J225" s="56"/>
      <c r="K225" s="56"/>
      <c r="L225" s="56"/>
      <c r="M225" s="56"/>
      <c r="N225" s="56"/>
      <c r="O225" s="56"/>
      <c r="P225" s="24"/>
      <c r="Q225" s="55"/>
      <c r="R225" s="54">
        <f>H225*14</f>
        <v>28</v>
      </c>
      <c r="S225" s="24"/>
    </row>
    <row r="226" spans="1:19" ht="20.100000000000001" customHeight="1" outlineLevel="1">
      <c r="A226" s="24"/>
      <c r="B226" s="41"/>
      <c r="C226" s="33"/>
      <c r="D226" s="70"/>
      <c r="E226" s="55"/>
      <c r="F226" s="125" t="s">
        <v>1784</v>
      </c>
      <c r="G226" s="41"/>
      <c r="H226" s="56"/>
      <c r="I226" s="56"/>
      <c r="J226" s="56"/>
      <c r="K226" s="56"/>
      <c r="L226" s="56"/>
      <c r="M226" s="56"/>
      <c r="N226" s="56"/>
      <c r="O226" s="56"/>
      <c r="P226" s="24"/>
      <c r="Q226" s="55"/>
      <c r="R226" s="54">
        <f>SUBTOTAL(9,R220:R225)</f>
        <v>288.68888888888887</v>
      </c>
      <c r="S226" s="24"/>
    </row>
    <row r="227" spans="1:19" ht="20.100000000000001" customHeight="1" outlineLevel="2">
      <c r="A227" s="24"/>
      <c r="B227" s="41" t="s">
        <v>858</v>
      </c>
      <c r="C227" s="24"/>
      <c r="D227" s="70" t="s">
        <v>822</v>
      </c>
      <c r="E227" s="55"/>
      <c r="F227" s="33" t="s">
        <v>1166</v>
      </c>
      <c r="G227" s="41" t="s">
        <v>825</v>
      </c>
      <c r="H227" s="56"/>
      <c r="I227" s="56"/>
      <c r="J227" s="56"/>
      <c r="K227" s="56"/>
      <c r="L227" s="56"/>
      <c r="M227" s="56"/>
      <c r="N227" s="56"/>
      <c r="O227" s="56"/>
      <c r="P227" s="24"/>
      <c r="Q227" s="55"/>
      <c r="R227" s="55">
        <v>15</v>
      </c>
      <c r="S227" s="24"/>
    </row>
    <row r="228" spans="1:19" ht="20.100000000000001" customHeight="1" outlineLevel="2">
      <c r="A228" s="65"/>
      <c r="B228" s="66"/>
      <c r="C228" s="24" t="s">
        <v>642</v>
      </c>
      <c r="D228" s="70" t="s">
        <v>1223</v>
      </c>
      <c r="E228" s="55">
        <v>14</v>
      </c>
      <c r="F228" s="33" t="s">
        <v>1166</v>
      </c>
      <c r="G228" s="41" t="s">
        <v>1198</v>
      </c>
      <c r="H228" s="90">
        <v>2</v>
      </c>
      <c r="I228" s="67"/>
      <c r="J228" s="67"/>
      <c r="K228" s="67"/>
      <c r="L228" s="67"/>
      <c r="M228" s="112"/>
      <c r="N228" s="92">
        <f>IF(H228&lt;25,1,1+(H228-25)/H228)</f>
        <v>1</v>
      </c>
      <c r="O228" s="112"/>
      <c r="P228" s="69"/>
      <c r="Q228" s="69"/>
      <c r="R228" s="55">
        <f>0.3*13*H228</f>
        <v>7.8</v>
      </c>
      <c r="S228" s="24" t="s">
        <v>1235</v>
      </c>
    </row>
    <row r="229" spans="1:19" ht="20.100000000000001" customHeight="1" outlineLevel="2">
      <c r="A229" s="65"/>
      <c r="B229" s="66"/>
      <c r="C229" s="65"/>
      <c r="D229" s="70" t="s">
        <v>1702</v>
      </c>
      <c r="E229" s="66"/>
      <c r="F229" s="33" t="s">
        <v>1166</v>
      </c>
      <c r="G229" s="41" t="s">
        <v>697</v>
      </c>
      <c r="H229" s="56">
        <v>4</v>
      </c>
      <c r="I229" s="67"/>
      <c r="J229" s="67"/>
      <c r="K229" s="67"/>
      <c r="L229" s="67"/>
      <c r="M229" s="112"/>
      <c r="N229" s="118"/>
      <c r="O229" s="112"/>
      <c r="P229" s="69"/>
      <c r="Q229" s="69"/>
      <c r="R229" s="69">
        <f>2*H229</f>
        <v>8</v>
      </c>
      <c r="S229" s="68" t="s">
        <v>1703</v>
      </c>
    </row>
    <row r="230" spans="1:19" ht="20.100000000000001" customHeight="1" outlineLevel="2">
      <c r="A230" s="24"/>
      <c r="B230" s="41"/>
      <c r="C230" s="33" t="s">
        <v>611</v>
      </c>
      <c r="D230" s="70" t="s">
        <v>593</v>
      </c>
      <c r="E230" s="55"/>
      <c r="F230" s="33" t="s">
        <v>1166</v>
      </c>
      <c r="G230" s="41" t="s">
        <v>697</v>
      </c>
      <c r="H230" s="56">
        <v>7</v>
      </c>
      <c r="I230" s="56"/>
      <c r="J230" s="56"/>
      <c r="K230" s="56"/>
      <c r="L230" s="56"/>
      <c r="M230" s="56"/>
      <c r="N230" s="56"/>
      <c r="O230" s="56"/>
      <c r="P230" s="24"/>
      <c r="Q230" s="55"/>
      <c r="R230" s="54">
        <f>H230*14</f>
        <v>98</v>
      </c>
      <c r="S230" s="24"/>
    </row>
    <row r="231" spans="1:19" ht="20.100000000000001" customHeight="1" outlineLevel="1">
      <c r="A231" s="24"/>
      <c r="B231" s="41"/>
      <c r="C231" s="33"/>
      <c r="D231" s="70"/>
      <c r="E231" s="55"/>
      <c r="F231" s="125" t="s">
        <v>1785</v>
      </c>
      <c r="G231" s="41"/>
      <c r="H231" s="56"/>
      <c r="I231" s="56"/>
      <c r="J231" s="56"/>
      <c r="K231" s="56"/>
      <c r="L231" s="56"/>
      <c r="M231" s="56"/>
      <c r="N231" s="56"/>
      <c r="O231" s="56"/>
      <c r="P231" s="24"/>
      <c r="Q231" s="55"/>
      <c r="R231" s="54">
        <f>SUBTOTAL(9,R227:R230)</f>
        <v>128.80000000000001</v>
      </c>
      <c r="S231" s="24"/>
    </row>
    <row r="232" spans="1:19" ht="20.100000000000001" customHeight="1" outlineLevel="2">
      <c r="A232" s="65"/>
      <c r="B232" s="66"/>
      <c r="C232" s="65"/>
      <c r="D232" s="70" t="s">
        <v>1702</v>
      </c>
      <c r="E232" s="66"/>
      <c r="F232" s="102">
        <v>19022</v>
      </c>
      <c r="G232" s="41" t="s">
        <v>1664</v>
      </c>
      <c r="H232" s="56">
        <v>2</v>
      </c>
      <c r="I232" s="67"/>
      <c r="J232" s="67"/>
      <c r="K232" s="67"/>
      <c r="L232" s="67"/>
      <c r="M232" s="112"/>
      <c r="N232" s="118"/>
      <c r="O232" s="112"/>
      <c r="P232" s="69"/>
      <c r="Q232" s="69"/>
      <c r="R232" s="69">
        <f>2*H232</f>
        <v>4</v>
      </c>
      <c r="S232" s="68" t="s">
        <v>1703</v>
      </c>
    </row>
    <row r="233" spans="1:19" ht="20.100000000000001" customHeight="1" outlineLevel="1">
      <c r="A233" s="65"/>
      <c r="B233" s="66"/>
      <c r="C233" s="65"/>
      <c r="D233" s="70"/>
      <c r="E233" s="66"/>
      <c r="F233" s="127" t="s">
        <v>1786</v>
      </c>
      <c r="G233" s="41"/>
      <c r="H233" s="56"/>
      <c r="I233" s="67"/>
      <c r="J233" s="67"/>
      <c r="K233" s="67"/>
      <c r="L233" s="67"/>
      <c r="M233" s="112"/>
      <c r="N233" s="118"/>
      <c r="O233" s="112"/>
      <c r="P233" s="69"/>
      <c r="Q233" s="69"/>
      <c r="R233" s="69">
        <f>SUBTOTAL(9,R232:R232)</f>
        <v>4</v>
      </c>
      <c r="S233" s="68"/>
    </row>
    <row r="234" spans="1:19" ht="20.100000000000001" customHeight="1" outlineLevel="2">
      <c r="A234" s="33" t="s">
        <v>600</v>
      </c>
      <c r="B234" s="41" t="s">
        <v>601</v>
      </c>
      <c r="C234" s="33" t="s">
        <v>611</v>
      </c>
      <c r="D234" s="70" t="s">
        <v>662</v>
      </c>
      <c r="E234" s="47">
        <v>3</v>
      </c>
      <c r="F234" s="33" t="s">
        <v>65</v>
      </c>
      <c r="G234" s="41" t="s">
        <v>66</v>
      </c>
      <c r="H234" s="44">
        <v>47</v>
      </c>
      <c r="I234" s="48">
        <v>48</v>
      </c>
      <c r="J234" s="48">
        <v>36</v>
      </c>
      <c r="K234" s="48">
        <v>0</v>
      </c>
      <c r="L234" s="48">
        <v>12</v>
      </c>
      <c r="M234" s="56">
        <v>1</v>
      </c>
      <c r="N234" s="92">
        <f>IF(H234&lt;25,1,1+(H234-25)/H234)</f>
        <v>1.4680851063829787</v>
      </c>
      <c r="O234" s="109">
        <v>1</v>
      </c>
      <c r="P234" s="34">
        <f>J234*N234*O234</f>
        <v>52.851063829787236</v>
      </c>
      <c r="Q234" s="34">
        <f>L234*M234*N234</f>
        <v>17.617021276595743</v>
      </c>
      <c r="R234" s="34">
        <f>P234+Q234</f>
        <v>70.468085106382972</v>
      </c>
      <c r="S234" s="31"/>
    </row>
    <row r="235" spans="1:19" ht="20.100000000000001" customHeight="1" outlineLevel="2">
      <c r="A235" s="35" t="s">
        <v>63</v>
      </c>
      <c r="B235" s="41" t="s">
        <v>971</v>
      </c>
      <c r="C235" s="33" t="s">
        <v>642</v>
      </c>
      <c r="D235" s="70" t="s">
        <v>949</v>
      </c>
      <c r="E235" s="40">
        <v>3</v>
      </c>
      <c r="F235" s="33" t="s">
        <v>65</v>
      </c>
      <c r="G235" s="41" t="s">
        <v>66</v>
      </c>
      <c r="H235" s="99">
        <v>51</v>
      </c>
      <c r="I235" s="49">
        <v>48</v>
      </c>
      <c r="J235" s="49">
        <v>32</v>
      </c>
      <c r="K235" s="44">
        <v>0</v>
      </c>
      <c r="L235" s="49">
        <v>16</v>
      </c>
      <c r="M235" s="109">
        <v>1</v>
      </c>
      <c r="N235" s="92">
        <f>IF(H235&lt;25,1,1+(H235-25)/H235)</f>
        <v>1.5098039215686274</v>
      </c>
      <c r="O235" s="109">
        <v>1</v>
      </c>
      <c r="P235" s="34">
        <f>J235*N235*O235</f>
        <v>48.313725490196077</v>
      </c>
      <c r="Q235" s="34">
        <f>L235*M235*N235</f>
        <v>24.156862745098039</v>
      </c>
      <c r="R235" s="34">
        <f>P235+Q235</f>
        <v>72.470588235294116</v>
      </c>
      <c r="S235" s="31"/>
    </row>
    <row r="236" spans="1:19" ht="20.100000000000001" customHeight="1" outlineLevel="2">
      <c r="A236" s="57" t="s">
        <v>1254</v>
      </c>
      <c r="B236" s="60" t="s">
        <v>1255</v>
      </c>
      <c r="C236" s="57" t="s">
        <v>1504</v>
      </c>
      <c r="D236" s="70" t="s">
        <v>1502</v>
      </c>
      <c r="E236" s="62" t="s">
        <v>1444</v>
      </c>
      <c r="F236" s="33" t="s">
        <v>65</v>
      </c>
      <c r="G236" s="41" t="s">
        <v>1522</v>
      </c>
      <c r="H236" s="87" t="s">
        <v>1457</v>
      </c>
      <c r="I236" s="56" t="s">
        <v>1494</v>
      </c>
      <c r="J236" s="56" t="s">
        <v>1496</v>
      </c>
      <c r="K236" s="56" t="s">
        <v>1494</v>
      </c>
      <c r="L236" s="56" t="s">
        <v>1496</v>
      </c>
      <c r="M236" s="56">
        <v>1</v>
      </c>
      <c r="N236" s="92"/>
      <c r="O236" s="112"/>
      <c r="P236" s="69"/>
      <c r="Q236" s="69"/>
      <c r="R236" s="69">
        <v>24.156862745098039</v>
      </c>
      <c r="S236" s="68" t="s">
        <v>1498</v>
      </c>
    </row>
    <row r="237" spans="1:19" ht="20.100000000000001" customHeight="1" outlineLevel="2">
      <c r="A237" s="65"/>
      <c r="B237" s="66"/>
      <c r="C237" s="24" t="s">
        <v>642</v>
      </c>
      <c r="D237" s="70" t="s">
        <v>1223</v>
      </c>
      <c r="E237" s="55">
        <v>14</v>
      </c>
      <c r="F237" s="33" t="s">
        <v>65</v>
      </c>
      <c r="G237" s="41" t="s">
        <v>1199</v>
      </c>
      <c r="H237" s="90">
        <v>2</v>
      </c>
      <c r="I237" s="67"/>
      <c r="J237" s="67"/>
      <c r="K237" s="67"/>
      <c r="L237" s="67"/>
      <c r="M237" s="112"/>
      <c r="N237" s="92">
        <f>IF(H237&lt;25,1,1+(H237-25)/H237)</f>
        <v>1</v>
      </c>
      <c r="O237" s="112"/>
      <c r="P237" s="69"/>
      <c r="Q237" s="69"/>
      <c r="R237" s="55">
        <f>0.3*13*H237</f>
        <v>7.8</v>
      </c>
      <c r="S237" s="68" t="s">
        <v>1235</v>
      </c>
    </row>
    <row r="238" spans="1:19" ht="20.100000000000001" customHeight="1" outlineLevel="2">
      <c r="A238" s="65"/>
      <c r="B238" s="66"/>
      <c r="C238" s="65"/>
      <c r="D238" s="70" t="s">
        <v>1702</v>
      </c>
      <c r="E238" s="66"/>
      <c r="F238" s="33" t="s">
        <v>65</v>
      </c>
      <c r="G238" s="41" t="s">
        <v>698</v>
      </c>
      <c r="H238" s="56">
        <v>4</v>
      </c>
      <c r="I238" s="67"/>
      <c r="J238" s="67"/>
      <c r="K238" s="67"/>
      <c r="L238" s="67"/>
      <c r="M238" s="112"/>
      <c r="N238" s="118"/>
      <c r="O238" s="112"/>
      <c r="P238" s="69"/>
      <c r="Q238" s="69"/>
      <c r="R238" s="69">
        <f>2*H238</f>
        <v>8</v>
      </c>
      <c r="S238" s="68" t="s">
        <v>1703</v>
      </c>
    </row>
    <row r="239" spans="1:19" ht="20.100000000000001" customHeight="1" outlineLevel="2">
      <c r="A239" s="24"/>
      <c r="B239" s="41"/>
      <c r="C239" s="33" t="s">
        <v>611</v>
      </c>
      <c r="D239" s="70" t="s">
        <v>593</v>
      </c>
      <c r="E239" s="55"/>
      <c r="F239" s="33" t="s">
        <v>65</v>
      </c>
      <c r="G239" s="41" t="s">
        <v>698</v>
      </c>
      <c r="H239" s="56">
        <v>3</v>
      </c>
      <c r="I239" s="56"/>
      <c r="J239" s="56"/>
      <c r="K239" s="56"/>
      <c r="L239" s="56"/>
      <c r="M239" s="56"/>
      <c r="N239" s="56"/>
      <c r="O239" s="56"/>
      <c r="P239" s="24"/>
      <c r="Q239" s="55"/>
      <c r="R239" s="54">
        <f>H239*14</f>
        <v>42</v>
      </c>
      <c r="S239" s="24"/>
    </row>
    <row r="240" spans="1:19" ht="20.100000000000001" customHeight="1" outlineLevel="1">
      <c r="A240" s="24"/>
      <c r="B240" s="41"/>
      <c r="C240" s="33"/>
      <c r="D240" s="70"/>
      <c r="E240" s="55"/>
      <c r="F240" s="125" t="s">
        <v>1787</v>
      </c>
      <c r="G240" s="41"/>
      <c r="H240" s="56"/>
      <c r="I240" s="56"/>
      <c r="J240" s="56"/>
      <c r="K240" s="56"/>
      <c r="L240" s="56"/>
      <c r="M240" s="56"/>
      <c r="N240" s="56"/>
      <c r="O240" s="56"/>
      <c r="P240" s="24"/>
      <c r="Q240" s="55"/>
      <c r="R240" s="54">
        <f>SUBTOTAL(9,R234:R239)</f>
        <v>224.89553608677514</v>
      </c>
      <c r="S240" s="24"/>
    </row>
    <row r="241" spans="1:19" ht="20.100000000000001" customHeight="1" outlineLevel="2">
      <c r="A241" s="24"/>
      <c r="B241" s="41" t="s">
        <v>835</v>
      </c>
      <c r="C241" s="24"/>
      <c r="D241" s="70" t="s">
        <v>822</v>
      </c>
      <c r="E241" s="55"/>
      <c r="F241" s="33" t="s">
        <v>310</v>
      </c>
      <c r="G241" s="41" t="s">
        <v>311</v>
      </c>
      <c r="H241" s="56"/>
      <c r="I241" s="56"/>
      <c r="J241" s="56"/>
      <c r="K241" s="56"/>
      <c r="L241" s="56"/>
      <c r="M241" s="56"/>
      <c r="N241" s="56"/>
      <c r="O241" s="56"/>
      <c r="P241" s="24"/>
      <c r="Q241" s="55"/>
      <c r="R241" s="55">
        <v>15</v>
      </c>
      <c r="S241" s="24"/>
    </row>
    <row r="242" spans="1:19" ht="20.100000000000001" customHeight="1" outlineLevel="2">
      <c r="A242" s="35" t="s">
        <v>308</v>
      </c>
      <c r="B242" s="41" t="s">
        <v>309</v>
      </c>
      <c r="C242" s="33" t="s">
        <v>642</v>
      </c>
      <c r="D242" s="70" t="s">
        <v>949</v>
      </c>
      <c r="E242" s="40">
        <v>3</v>
      </c>
      <c r="F242" s="33" t="s">
        <v>310</v>
      </c>
      <c r="G242" s="41" t="s">
        <v>311</v>
      </c>
      <c r="H242" s="99">
        <v>44</v>
      </c>
      <c r="I242" s="49">
        <v>48</v>
      </c>
      <c r="J242" s="49">
        <v>48</v>
      </c>
      <c r="K242" s="43">
        <v>0</v>
      </c>
      <c r="L242" s="49">
        <v>0</v>
      </c>
      <c r="M242" s="109"/>
      <c r="N242" s="92">
        <f>IF(H242&lt;25,1,1+(H242-25)/H242)</f>
        <v>1.4318181818181819</v>
      </c>
      <c r="O242" s="109">
        <v>1</v>
      </c>
      <c r="P242" s="34">
        <f>J242*N242*O242</f>
        <v>68.727272727272734</v>
      </c>
      <c r="Q242" s="34">
        <f>L242*M242*N242</f>
        <v>0</v>
      </c>
      <c r="R242" s="34">
        <f>P242+Q242</f>
        <v>68.727272727272734</v>
      </c>
      <c r="S242" s="31"/>
    </row>
    <row r="243" spans="1:19" ht="20.100000000000001" customHeight="1" outlineLevel="2">
      <c r="A243" s="33" t="s">
        <v>554</v>
      </c>
      <c r="B243" s="41" t="s">
        <v>972</v>
      </c>
      <c r="C243" s="33" t="s">
        <v>611</v>
      </c>
      <c r="D243" s="70" t="s">
        <v>662</v>
      </c>
      <c r="E243" s="47">
        <v>3</v>
      </c>
      <c r="F243" s="33" t="s">
        <v>310</v>
      </c>
      <c r="G243" s="41" t="s">
        <v>311</v>
      </c>
      <c r="H243" s="44">
        <v>34</v>
      </c>
      <c r="I243" s="48">
        <v>48</v>
      </c>
      <c r="J243" s="48">
        <v>48</v>
      </c>
      <c r="K243" s="48">
        <v>0</v>
      </c>
      <c r="L243" s="48">
        <v>0</v>
      </c>
      <c r="M243" s="109"/>
      <c r="N243" s="92">
        <f>IF(H243&lt;25,1,1+(H243-25)/H243)</f>
        <v>1.2647058823529411</v>
      </c>
      <c r="O243" s="109">
        <v>1</v>
      </c>
      <c r="P243" s="34">
        <f>J243*N243*O243</f>
        <v>60.705882352941174</v>
      </c>
      <c r="Q243" s="34">
        <f>L243*M243*N243</f>
        <v>0</v>
      </c>
      <c r="R243" s="34">
        <f>P243+Q243</f>
        <v>60.705882352941174</v>
      </c>
      <c r="S243" s="31"/>
    </row>
    <row r="244" spans="1:19" ht="20.100000000000001" customHeight="1" outlineLevel="2">
      <c r="A244" s="57" t="s">
        <v>1366</v>
      </c>
      <c r="B244" s="60" t="s">
        <v>1367</v>
      </c>
      <c r="C244" s="57" t="s">
        <v>1504</v>
      </c>
      <c r="D244" s="70" t="s">
        <v>1502</v>
      </c>
      <c r="E244" s="62" t="s">
        <v>1444</v>
      </c>
      <c r="F244" s="33" t="s">
        <v>310</v>
      </c>
      <c r="G244" s="41" t="s">
        <v>1600</v>
      </c>
      <c r="H244" s="87" t="s">
        <v>1487</v>
      </c>
      <c r="I244" s="56" t="s">
        <v>1494</v>
      </c>
      <c r="J244" s="56" t="s">
        <v>1496</v>
      </c>
      <c r="K244" s="56" t="s">
        <v>1494</v>
      </c>
      <c r="L244" s="56" t="s">
        <v>1496</v>
      </c>
      <c r="M244" s="56">
        <v>1</v>
      </c>
      <c r="N244" s="92"/>
      <c r="O244" s="112"/>
      <c r="P244" s="69"/>
      <c r="Q244" s="69"/>
      <c r="R244" s="69">
        <v>22.476190476190474</v>
      </c>
      <c r="S244" s="68" t="s">
        <v>1498</v>
      </c>
    </row>
    <row r="245" spans="1:19" ht="20.100000000000001" customHeight="1" outlineLevel="2">
      <c r="A245" s="57" t="s">
        <v>1368</v>
      </c>
      <c r="B245" s="60" t="s">
        <v>1369</v>
      </c>
      <c r="C245" s="57" t="s">
        <v>1509</v>
      </c>
      <c r="D245" s="70" t="s">
        <v>1502</v>
      </c>
      <c r="E245" s="62" t="s">
        <v>1444</v>
      </c>
      <c r="F245" s="33" t="s">
        <v>310</v>
      </c>
      <c r="G245" s="41" t="s">
        <v>1600</v>
      </c>
      <c r="H245" s="87">
        <v>34</v>
      </c>
      <c r="I245" s="56" t="s">
        <v>1494</v>
      </c>
      <c r="J245" s="56" t="s">
        <v>1495</v>
      </c>
      <c r="K245" s="56" t="s">
        <v>1494</v>
      </c>
      <c r="L245" s="56" t="s">
        <v>1495</v>
      </c>
      <c r="M245" s="56">
        <v>1</v>
      </c>
      <c r="N245" s="92"/>
      <c r="O245" s="112"/>
      <c r="P245" s="69"/>
      <c r="Q245" s="69"/>
      <c r="R245" s="69">
        <v>20.235294117647058</v>
      </c>
      <c r="S245" s="68" t="s">
        <v>1498</v>
      </c>
    </row>
    <row r="246" spans="1:19" ht="20.100000000000001" customHeight="1" outlineLevel="2">
      <c r="A246" s="65"/>
      <c r="B246" s="66"/>
      <c r="C246" s="24" t="s">
        <v>642</v>
      </c>
      <c r="D246" s="70" t="s">
        <v>1223</v>
      </c>
      <c r="E246" s="55">
        <v>14</v>
      </c>
      <c r="F246" s="33" t="s">
        <v>310</v>
      </c>
      <c r="G246" s="41" t="s">
        <v>1213</v>
      </c>
      <c r="H246" s="90">
        <v>4</v>
      </c>
      <c r="I246" s="67"/>
      <c r="J246" s="67"/>
      <c r="K246" s="67"/>
      <c r="L246" s="67"/>
      <c r="M246" s="112"/>
      <c r="N246" s="92">
        <f>IF(H246&lt;25,1,1+(H246-25)/H246)</f>
        <v>1</v>
      </c>
      <c r="O246" s="112"/>
      <c r="P246" s="69"/>
      <c r="Q246" s="69"/>
      <c r="R246" s="55">
        <f>0.3*13*H246</f>
        <v>15.6</v>
      </c>
      <c r="S246" s="68" t="s">
        <v>1235</v>
      </c>
    </row>
    <row r="247" spans="1:19" ht="20.100000000000001" customHeight="1" outlineLevel="2">
      <c r="A247" s="65"/>
      <c r="B247" s="66"/>
      <c r="C247" s="65"/>
      <c r="D247" s="70" t="s">
        <v>1702</v>
      </c>
      <c r="E247" s="66"/>
      <c r="F247" s="33" t="s">
        <v>310</v>
      </c>
      <c r="G247" s="41" t="s">
        <v>699</v>
      </c>
      <c r="H247" s="56">
        <v>6</v>
      </c>
      <c r="I247" s="67"/>
      <c r="J247" s="67"/>
      <c r="K247" s="67"/>
      <c r="L247" s="67"/>
      <c r="M247" s="112"/>
      <c r="N247" s="118"/>
      <c r="O247" s="112"/>
      <c r="P247" s="69"/>
      <c r="Q247" s="69"/>
      <c r="R247" s="69">
        <f>2*H247</f>
        <v>12</v>
      </c>
      <c r="S247" s="68" t="s">
        <v>1703</v>
      </c>
    </row>
    <row r="248" spans="1:19" ht="20.100000000000001" customHeight="1" outlineLevel="2">
      <c r="A248" s="24"/>
      <c r="B248" s="41"/>
      <c r="C248" s="33" t="s">
        <v>611</v>
      </c>
      <c r="D248" s="70" t="s">
        <v>593</v>
      </c>
      <c r="E248" s="55"/>
      <c r="F248" s="33" t="s">
        <v>310</v>
      </c>
      <c r="G248" s="41" t="s">
        <v>699</v>
      </c>
      <c r="H248" s="56">
        <v>4</v>
      </c>
      <c r="I248" s="56"/>
      <c r="J248" s="56"/>
      <c r="K248" s="56"/>
      <c r="L248" s="56"/>
      <c r="M248" s="56"/>
      <c r="N248" s="56"/>
      <c r="O248" s="56"/>
      <c r="P248" s="24"/>
      <c r="Q248" s="55"/>
      <c r="R248" s="54">
        <f>H248*14</f>
        <v>56</v>
      </c>
      <c r="S248" s="24"/>
    </row>
    <row r="249" spans="1:19" ht="20.100000000000001" customHeight="1" outlineLevel="1">
      <c r="A249" s="24"/>
      <c r="B249" s="41"/>
      <c r="C249" s="33"/>
      <c r="D249" s="70"/>
      <c r="E249" s="55"/>
      <c r="F249" s="125" t="s">
        <v>1788</v>
      </c>
      <c r="G249" s="41"/>
      <c r="H249" s="56"/>
      <c r="I249" s="56"/>
      <c r="J249" s="56"/>
      <c r="K249" s="56"/>
      <c r="L249" s="56"/>
      <c r="M249" s="56"/>
      <c r="N249" s="56"/>
      <c r="O249" s="56"/>
      <c r="P249" s="24"/>
      <c r="Q249" s="55"/>
      <c r="R249" s="54">
        <f>SUBTOTAL(9,R241:R248)</f>
        <v>270.74463967405143</v>
      </c>
      <c r="S249" s="24"/>
    </row>
    <row r="250" spans="1:19" ht="20.100000000000001" customHeight="1" outlineLevel="2">
      <c r="A250" s="58" t="s">
        <v>1098</v>
      </c>
      <c r="B250" s="63" t="s">
        <v>1099</v>
      </c>
      <c r="C250" s="57" t="s">
        <v>642</v>
      </c>
      <c r="D250" s="70" t="s">
        <v>1082</v>
      </c>
      <c r="E250" s="61">
        <v>1</v>
      </c>
      <c r="F250" s="33" t="s">
        <v>200</v>
      </c>
      <c r="G250" s="41" t="s">
        <v>201</v>
      </c>
      <c r="H250" s="100">
        <v>51</v>
      </c>
      <c r="I250" s="56">
        <v>0</v>
      </c>
      <c r="J250" s="56">
        <v>0</v>
      </c>
      <c r="K250" s="56">
        <v>0</v>
      </c>
      <c r="L250" s="56">
        <v>0</v>
      </c>
      <c r="M250" s="56"/>
      <c r="N250" s="92">
        <f>IF(H250&lt;25,1,1+(H250-25)/H250)</f>
        <v>1.5098039215686274</v>
      </c>
      <c r="O250" s="117">
        <v>1</v>
      </c>
      <c r="P250" s="24"/>
      <c r="Q250" s="64">
        <f>N250*E250*32</f>
        <v>48.313725490196077</v>
      </c>
      <c r="R250" s="64">
        <f>P250+Q250</f>
        <v>48.313725490196077</v>
      </c>
      <c r="S250" s="24"/>
    </row>
    <row r="251" spans="1:19" ht="20.100000000000001" customHeight="1" outlineLevel="2">
      <c r="A251" s="33" t="s">
        <v>563</v>
      </c>
      <c r="B251" s="41" t="s">
        <v>564</v>
      </c>
      <c r="C251" s="33" t="s">
        <v>611</v>
      </c>
      <c r="D251" s="70" t="s">
        <v>949</v>
      </c>
      <c r="E251" s="47">
        <v>3</v>
      </c>
      <c r="F251" s="33" t="s">
        <v>200</v>
      </c>
      <c r="G251" s="41" t="s">
        <v>201</v>
      </c>
      <c r="H251" s="44">
        <v>14</v>
      </c>
      <c r="I251" s="48">
        <v>48</v>
      </c>
      <c r="J251" s="48">
        <v>48</v>
      </c>
      <c r="K251" s="48">
        <v>0</v>
      </c>
      <c r="L251" s="48">
        <v>0</v>
      </c>
      <c r="M251" s="109"/>
      <c r="N251" s="92">
        <f>IF(H251&lt;25,1,1+(H251-25)/H251)</f>
        <v>1</v>
      </c>
      <c r="O251" s="109">
        <v>1</v>
      </c>
      <c r="P251" s="34">
        <f>J251*N251*O251</f>
        <v>48</v>
      </c>
      <c r="Q251" s="34">
        <f>L251*M251*N251</f>
        <v>0</v>
      </c>
      <c r="R251" s="34">
        <f>P251+Q251</f>
        <v>48</v>
      </c>
      <c r="S251" s="31"/>
    </row>
    <row r="252" spans="1:19" ht="20.100000000000001" customHeight="1" outlineLevel="2">
      <c r="A252" s="57" t="s">
        <v>1406</v>
      </c>
      <c r="B252" s="60" t="s">
        <v>1407</v>
      </c>
      <c r="C252" s="57" t="s">
        <v>1509</v>
      </c>
      <c r="D252" s="70" t="s">
        <v>1502</v>
      </c>
      <c r="E252" s="62" t="s">
        <v>1444</v>
      </c>
      <c r="F252" s="33" t="s">
        <v>200</v>
      </c>
      <c r="G252" s="41" t="s">
        <v>1619</v>
      </c>
      <c r="H252" s="87">
        <v>15</v>
      </c>
      <c r="I252" s="56" t="s">
        <v>1494</v>
      </c>
      <c r="J252" s="56" t="s">
        <v>1495</v>
      </c>
      <c r="K252" s="56" t="s">
        <v>1494</v>
      </c>
      <c r="L252" s="56" t="s">
        <v>1495</v>
      </c>
      <c r="M252" s="56">
        <v>1</v>
      </c>
      <c r="N252" s="92"/>
      <c r="O252" s="112"/>
      <c r="P252" s="69"/>
      <c r="Q252" s="69"/>
      <c r="R252" s="69">
        <v>16</v>
      </c>
      <c r="S252" s="68" t="s">
        <v>1498</v>
      </c>
    </row>
    <row r="253" spans="1:19" ht="20.100000000000001" customHeight="1" outlineLevel="2">
      <c r="A253" s="65"/>
      <c r="B253" s="66"/>
      <c r="C253" s="24" t="s">
        <v>642</v>
      </c>
      <c r="D253" s="70" t="s">
        <v>1223</v>
      </c>
      <c r="E253" s="55">
        <v>14</v>
      </c>
      <c r="F253" s="33" t="s">
        <v>200</v>
      </c>
      <c r="G253" s="41" t="s">
        <v>1200</v>
      </c>
      <c r="H253" s="90">
        <v>2</v>
      </c>
      <c r="I253" s="67"/>
      <c r="J253" s="67"/>
      <c r="K253" s="67"/>
      <c r="L253" s="67"/>
      <c r="M253" s="112"/>
      <c r="N253" s="92">
        <f>IF(H253&lt;25,1,1+(H253-25)/H253)</f>
        <v>1</v>
      </c>
      <c r="O253" s="112"/>
      <c r="P253" s="69"/>
      <c r="Q253" s="69"/>
      <c r="R253" s="55">
        <f>0.3*13*H253</f>
        <v>7.8</v>
      </c>
      <c r="S253" s="68" t="s">
        <v>1235</v>
      </c>
    </row>
    <row r="254" spans="1:19" ht="20.100000000000001" customHeight="1" outlineLevel="2">
      <c r="A254" s="65"/>
      <c r="B254" s="66"/>
      <c r="C254" s="65"/>
      <c r="D254" s="70" t="s">
        <v>1702</v>
      </c>
      <c r="E254" s="66"/>
      <c r="F254" s="33" t="s">
        <v>200</v>
      </c>
      <c r="G254" s="41" t="s">
        <v>700</v>
      </c>
      <c r="H254" s="56">
        <v>3</v>
      </c>
      <c r="I254" s="67"/>
      <c r="J254" s="67"/>
      <c r="K254" s="67"/>
      <c r="L254" s="67"/>
      <c r="M254" s="112"/>
      <c r="N254" s="118"/>
      <c r="O254" s="112"/>
      <c r="P254" s="69"/>
      <c r="Q254" s="69"/>
      <c r="R254" s="69">
        <f>2*H254</f>
        <v>6</v>
      </c>
      <c r="S254" s="68" t="s">
        <v>1703</v>
      </c>
    </row>
    <row r="255" spans="1:19" ht="20.100000000000001" customHeight="1" outlineLevel="2">
      <c r="A255" s="24"/>
      <c r="B255" s="41"/>
      <c r="C255" s="33" t="s">
        <v>611</v>
      </c>
      <c r="D255" s="70" t="s">
        <v>593</v>
      </c>
      <c r="E255" s="55"/>
      <c r="F255" s="33" t="s">
        <v>200</v>
      </c>
      <c r="G255" s="41" t="s">
        <v>700</v>
      </c>
      <c r="H255" s="56">
        <v>4</v>
      </c>
      <c r="I255" s="56"/>
      <c r="J255" s="56"/>
      <c r="K255" s="56"/>
      <c r="L255" s="56"/>
      <c r="M255" s="56"/>
      <c r="N255" s="56"/>
      <c r="O255" s="56"/>
      <c r="P255" s="24"/>
      <c r="Q255" s="55"/>
      <c r="R255" s="54">
        <f>H255*14</f>
        <v>56</v>
      </c>
      <c r="S255" s="24"/>
    </row>
    <row r="256" spans="1:19" ht="20.100000000000001" customHeight="1" outlineLevel="1">
      <c r="A256" s="24"/>
      <c r="B256" s="41"/>
      <c r="C256" s="33"/>
      <c r="D256" s="70"/>
      <c r="E256" s="55"/>
      <c r="F256" s="125" t="s">
        <v>1789</v>
      </c>
      <c r="G256" s="41"/>
      <c r="H256" s="56"/>
      <c r="I256" s="56"/>
      <c r="J256" s="56"/>
      <c r="K256" s="56"/>
      <c r="L256" s="56"/>
      <c r="M256" s="56"/>
      <c r="N256" s="56"/>
      <c r="O256" s="56"/>
      <c r="P256" s="24"/>
      <c r="Q256" s="55"/>
      <c r="R256" s="54">
        <f>SUBTOTAL(9,R250:R255)</f>
        <v>182.11372549019609</v>
      </c>
      <c r="S256" s="24"/>
    </row>
    <row r="257" spans="1:19" ht="20.100000000000001" customHeight="1" outlineLevel="2">
      <c r="A257" s="33" t="s">
        <v>427</v>
      </c>
      <c r="B257" s="41" t="s">
        <v>428</v>
      </c>
      <c r="C257" s="33" t="s">
        <v>611</v>
      </c>
      <c r="D257" s="70" t="s">
        <v>949</v>
      </c>
      <c r="E257" s="47">
        <v>3</v>
      </c>
      <c r="F257" s="33" t="s">
        <v>262</v>
      </c>
      <c r="G257" s="41" t="s">
        <v>263</v>
      </c>
      <c r="H257" s="44">
        <v>28</v>
      </c>
      <c r="I257" s="48">
        <v>48</v>
      </c>
      <c r="J257" s="48">
        <v>48</v>
      </c>
      <c r="K257" s="48">
        <v>0</v>
      </c>
      <c r="L257" s="48">
        <v>0</v>
      </c>
      <c r="M257" s="109"/>
      <c r="N257" s="92">
        <f>IF(H257&lt;25,1,1+(H257-25)/H257)</f>
        <v>1.1071428571428572</v>
      </c>
      <c r="O257" s="109">
        <v>1</v>
      </c>
      <c r="P257" s="34">
        <f>J257*N257*O257</f>
        <v>53.142857142857146</v>
      </c>
      <c r="Q257" s="34">
        <f>L257*M257*N257</f>
        <v>0</v>
      </c>
      <c r="R257" s="34">
        <f>P257+Q257</f>
        <v>53.142857142857146</v>
      </c>
      <c r="S257" s="31"/>
    </row>
    <row r="258" spans="1:19" ht="20.100000000000001" customHeight="1" outlineLevel="2">
      <c r="A258" s="57" t="s">
        <v>1330</v>
      </c>
      <c r="B258" s="60" t="s">
        <v>1331</v>
      </c>
      <c r="C258" s="57" t="s">
        <v>1509</v>
      </c>
      <c r="D258" s="70" t="s">
        <v>1502</v>
      </c>
      <c r="E258" s="62" t="s">
        <v>1444</v>
      </c>
      <c r="F258" s="33" t="s">
        <v>262</v>
      </c>
      <c r="G258" s="41" t="s">
        <v>1581</v>
      </c>
      <c r="H258" s="87">
        <v>26</v>
      </c>
      <c r="I258" s="56" t="s">
        <v>1494</v>
      </c>
      <c r="J258" s="56" t="s">
        <v>1495</v>
      </c>
      <c r="K258" s="56" t="s">
        <v>1494</v>
      </c>
      <c r="L258" s="56" t="s">
        <v>1495</v>
      </c>
      <c r="M258" s="56">
        <v>1</v>
      </c>
      <c r="N258" s="92"/>
      <c r="O258" s="112"/>
      <c r="P258" s="69"/>
      <c r="Q258" s="69"/>
      <c r="R258" s="69">
        <v>16.615384615384617</v>
      </c>
      <c r="S258" s="68" t="s">
        <v>1498</v>
      </c>
    </row>
    <row r="259" spans="1:19" ht="20.100000000000001" customHeight="1" outlineLevel="2">
      <c r="A259" s="35" t="s">
        <v>260</v>
      </c>
      <c r="B259" s="41" t="s">
        <v>261</v>
      </c>
      <c r="C259" s="33" t="s">
        <v>642</v>
      </c>
      <c r="D259" s="70" t="s">
        <v>662</v>
      </c>
      <c r="E259" s="40">
        <v>3</v>
      </c>
      <c r="F259" s="33" t="s">
        <v>262</v>
      </c>
      <c r="G259" s="41" t="s">
        <v>263</v>
      </c>
      <c r="H259" s="99">
        <v>35</v>
      </c>
      <c r="I259" s="49">
        <v>48</v>
      </c>
      <c r="J259" s="49">
        <v>48</v>
      </c>
      <c r="K259" s="43">
        <v>0</v>
      </c>
      <c r="L259" s="49">
        <v>0</v>
      </c>
      <c r="M259" s="109"/>
      <c r="N259" s="92">
        <f>IF(H259&lt;25,1,1+(H259-25)/H259)</f>
        <v>1.2857142857142856</v>
      </c>
      <c r="O259" s="109">
        <v>1</v>
      </c>
      <c r="P259" s="34">
        <f>J259*N259*O259</f>
        <v>61.714285714285708</v>
      </c>
      <c r="Q259" s="34">
        <f>L259*M259*N259</f>
        <v>0</v>
      </c>
      <c r="R259" s="34">
        <f>P259+Q259</f>
        <v>61.714285714285708</v>
      </c>
      <c r="S259" s="31"/>
    </row>
    <row r="260" spans="1:19" ht="20.100000000000001" customHeight="1" outlineLevel="2">
      <c r="A260" s="57" t="s">
        <v>1338</v>
      </c>
      <c r="B260" s="60" t="s">
        <v>1339</v>
      </c>
      <c r="C260" s="57" t="s">
        <v>1504</v>
      </c>
      <c r="D260" s="70" t="s">
        <v>1502</v>
      </c>
      <c r="E260" s="62" t="s">
        <v>1444</v>
      </c>
      <c r="F260" s="33" t="s">
        <v>262</v>
      </c>
      <c r="G260" s="41" t="s">
        <v>1581</v>
      </c>
      <c r="H260" s="87" t="s">
        <v>1480</v>
      </c>
      <c r="I260" s="56" t="s">
        <v>1494</v>
      </c>
      <c r="J260" s="56" t="s">
        <v>1496</v>
      </c>
      <c r="K260" s="56" t="s">
        <v>1494</v>
      </c>
      <c r="L260" s="56" t="s">
        <v>1496</v>
      </c>
      <c r="M260" s="56">
        <v>1</v>
      </c>
      <c r="N260" s="92"/>
      <c r="O260" s="112"/>
      <c r="P260" s="69"/>
      <c r="Q260" s="69"/>
      <c r="R260" s="69">
        <v>20.888888888888889</v>
      </c>
      <c r="S260" s="68" t="s">
        <v>1498</v>
      </c>
    </row>
    <row r="261" spans="1:19" ht="20.100000000000001" customHeight="1" outlineLevel="2">
      <c r="A261" s="35" t="s">
        <v>349</v>
      </c>
      <c r="B261" s="41" t="s">
        <v>974</v>
      </c>
      <c r="C261" s="33" t="s">
        <v>642</v>
      </c>
      <c r="D261" s="70" t="s">
        <v>949</v>
      </c>
      <c r="E261" s="40">
        <v>3</v>
      </c>
      <c r="F261" s="33" t="s">
        <v>262</v>
      </c>
      <c r="G261" s="41" t="s">
        <v>263</v>
      </c>
      <c r="H261" s="99">
        <v>9</v>
      </c>
      <c r="I261" s="49">
        <v>48</v>
      </c>
      <c r="J261" s="49">
        <v>48</v>
      </c>
      <c r="K261" s="43">
        <v>0</v>
      </c>
      <c r="L261" s="49">
        <v>0</v>
      </c>
      <c r="M261" s="109"/>
      <c r="N261" s="92">
        <f>IF(H261&lt;25,1,1+(H261-25)/H261)</f>
        <v>1</v>
      </c>
      <c r="O261" s="109">
        <v>1</v>
      </c>
      <c r="P261" s="34">
        <f>J261*N261*O261</f>
        <v>48</v>
      </c>
      <c r="Q261" s="34">
        <f>L261*M261*N261</f>
        <v>0</v>
      </c>
      <c r="R261" s="34">
        <f>P261+Q261</f>
        <v>48</v>
      </c>
      <c r="S261" s="31"/>
    </row>
    <row r="262" spans="1:19" ht="20.100000000000001" customHeight="1" outlineLevel="2">
      <c r="A262" s="57" t="s">
        <v>1398</v>
      </c>
      <c r="B262" s="60" t="s">
        <v>1399</v>
      </c>
      <c r="C262" s="57" t="s">
        <v>1504</v>
      </c>
      <c r="D262" s="70" t="s">
        <v>1502</v>
      </c>
      <c r="E262" s="62" t="s">
        <v>1444</v>
      </c>
      <c r="F262" s="33" t="s">
        <v>262</v>
      </c>
      <c r="G262" s="41" t="s">
        <v>1581</v>
      </c>
      <c r="H262" s="87" t="s">
        <v>1470</v>
      </c>
      <c r="I262" s="56" t="s">
        <v>1494</v>
      </c>
      <c r="J262" s="56" t="s">
        <v>1496</v>
      </c>
      <c r="K262" s="56" t="s">
        <v>1494</v>
      </c>
      <c r="L262" s="56" t="s">
        <v>1496</v>
      </c>
      <c r="M262" s="56">
        <v>1</v>
      </c>
      <c r="N262" s="92"/>
      <c r="O262" s="112"/>
      <c r="P262" s="69"/>
      <c r="Q262" s="69"/>
      <c r="R262" s="69">
        <v>16</v>
      </c>
      <c r="S262" s="68" t="s">
        <v>1498</v>
      </c>
    </row>
    <row r="263" spans="1:19" ht="20.100000000000001" customHeight="1" outlineLevel="2">
      <c r="A263" s="24"/>
      <c r="B263" s="41" t="s">
        <v>853</v>
      </c>
      <c r="C263" s="24"/>
      <c r="D263" s="70" t="s">
        <v>822</v>
      </c>
      <c r="E263" s="55"/>
      <c r="F263" s="33" t="s">
        <v>262</v>
      </c>
      <c r="G263" s="41" t="s">
        <v>263</v>
      </c>
      <c r="H263" s="56"/>
      <c r="I263" s="56"/>
      <c r="J263" s="56"/>
      <c r="K263" s="56"/>
      <c r="L263" s="56"/>
      <c r="M263" s="56"/>
      <c r="N263" s="56"/>
      <c r="O263" s="56"/>
      <c r="P263" s="24"/>
      <c r="Q263" s="55"/>
      <c r="R263" s="55">
        <v>15</v>
      </c>
      <c r="S263" s="24"/>
    </row>
    <row r="264" spans="1:19" ht="20.100000000000001" customHeight="1" outlineLevel="2">
      <c r="A264" s="65"/>
      <c r="B264" s="66"/>
      <c r="C264" s="24" t="s">
        <v>642</v>
      </c>
      <c r="D264" s="70" t="s">
        <v>1223</v>
      </c>
      <c r="E264" s="55">
        <v>14</v>
      </c>
      <c r="F264" s="33" t="s">
        <v>262</v>
      </c>
      <c r="G264" s="41" t="s">
        <v>1214</v>
      </c>
      <c r="H264" s="90">
        <v>4</v>
      </c>
      <c r="I264" s="67"/>
      <c r="J264" s="67"/>
      <c r="K264" s="67"/>
      <c r="L264" s="67"/>
      <c r="M264" s="112"/>
      <c r="N264" s="92">
        <f>IF(H264&lt;25,1,1+(H264-25)/H264)</f>
        <v>1</v>
      </c>
      <c r="O264" s="112"/>
      <c r="P264" s="69"/>
      <c r="Q264" s="69"/>
      <c r="R264" s="55">
        <f>0.3*13*H264</f>
        <v>15.6</v>
      </c>
      <c r="S264" s="24" t="s">
        <v>1235</v>
      </c>
    </row>
    <row r="265" spans="1:19" ht="20.100000000000001" customHeight="1" outlineLevel="2">
      <c r="A265" s="65"/>
      <c r="B265" s="66"/>
      <c r="C265" s="65"/>
      <c r="D265" s="70" t="s">
        <v>1702</v>
      </c>
      <c r="E265" s="66"/>
      <c r="F265" s="33" t="s">
        <v>262</v>
      </c>
      <c r="G265" s="41" t="s">
        <v>701</v>
      </c>
      <c r="H265" s="56">
        <v>8</v>
      </c>
      <c r="I265" s="67"/>
      <c r="J265" s="67"/>
      <c r="K265" s="67"/>
      <c r="L265" s="67"/>
      <c r="M265" s="112"/>
      <c r="N265" s="118"/>
      <c r="O265" s="112"/>
      <c r="P265" s="69"/>
      <c r="Q265" s="69"/>
      <c r="R265" s="69">
        <f>2*H265</f>
        <v>16</v>
      </c>
      <c r="S265" s="68" t="s">
        <v>1703</v>
      </c>
    </row>
    <row r="266" spans="1:19" ht="20.100000000000001" customHeight="1" outlineLevel="2">
      <c r="A266" s="24"/>
      <c r="B266" s="41"/>
      <c r="C266" s="33" t="s">
        <v>611</v>
      </c>
      <c r="D266" s="70" t="s">
        <v>593</v>
      </c>
      <c r="E266" s="55"/>
      <c r="F266" s="33" t="s">
        <v>262</v>
      </c>
      <c r="G266" s="41" t="s">
        <v>701</v>
      </c>
      <c r="H266" s="56">
        <v>2</v>
      </c>
      <c r="I266" s="56"/>
      <c r="J266" s="56"/>
      <c r="K266" s="56"/>
      <c r="L266" s="56"/>
      <c r="M266" s="56"/>
      <c r="N266" s="56"/>
      <c r="O266" s="56"/>
      <c r="P266" s="24"/>
      <c r="Q266" s="55"/>
      <c r="R266" s="54">
        <f>H266*14</f>
        <v>28</v>
      </c>
      <c r="S266" s="24"/>
    </row>
    <row r="267" spans="1:19" ht="20.100000000000001" customHeight="1" outlineLevel="1">
      <c r="A267" s="24"/>
      <c r="B267" s="41"/>
      <c r="C267" s="33"/>
      <c r="D267" s="70"/>
      <c r="E267" s="55"/>
      <c r="F267" s="125" t="s">
        <v>1790</v>
      </c>
      <c r="G267" s="41"/>
      <c r="H267" s="56"/>
      <c r="I267" s="56"/>
      <c r="J267" s="56"/>
      <c r="K267" s="56"/>
      <c r="L267" s="56"/>
      <c r="M267" s="56"/>
      <c r="N267" s="56"/>
      <c r="O267" s="56"/>
      <c r="P267" s="24"/>
      <c r="Q267" s="55"/>
      <c r="R267" s="54">
        <f>SUBTOTAL(9,R257:R266)</f>
        <v>290.96141636141635</v>
      </c>
      <c r="S267" s="24"/>
    </row>
    <row r="268" spans="1:19" ht="20.100000000000001" customHeight="1" outlineLevel="2">
      <c r="A268" s="58" t="s">
        <v>1102</v>
      </c>
      <c r="B268" s="63" t="s">
        <v>1103</v>
      </c>
      <c r="C268" s="57" t="s">
        <v>642</v>
      </c>
      <c r="D268" s="70" t="s">
        <v>1089</v>
      </c>
      <c r="E268" s="61">
        <v>1</v>
      </c>
      <c r="F268" s="33" t="s">
        <v>1104</v>
      </c>
      <c r="G268" s="41" t="s">
        <v>1105</v>
      </c>
      <c r="H268" s="100">
        <v>37</v>
      </c>
      <c r="I268" s="56">
        <v>0</v>
      </c>
      <c r="J268" s="56">
        <v>0</v>
      </c>
      <c r="K268" s="56">
        <v>0</v>
      </c>
      <c r="L268" s="56">
        <v>0</v>
      </c>
      <c r="M268" s="56"/>
      <c r="N268" s="92">
        <f>IF(H268&lt;25,1,1+(H268-25)/H268)</f>
        <v>1.3243243243243243</v>
      </c>
      <c r="O268" s="117">
        <v>1</v>
      </c>
      <c r="P268" s="24"/>
      <c r="Q268" s="64">
        <f>N268*E268*32</f>
        <v>42.378378378378379</v>
      </c>
      <c r="R268" s="64">
        <f>P268+Q268</f>
        <v>42.378378378378379</v>
      </c>
      <c r="S268" s="24"/>
    </row>
    <row r="269" spans="1:19" ht="20.100000000000001" customHeight="1" outlineLevel="1">
      <c r="A269" s="58"/>
      <c r="B269" s="63"/>
      <c r="C269" s="57"/>
      <c r="D269" s="70"/>
      <c r="E269" s="61"/>
      <c r="F269" s="125" t="s">
        <v>1791</v>
      </c>
      <c r="G269" s="41"/>
      <c r="H269" s="100"/>
      <c r="I269" s="56"/>
      <c r="J269" s="56"/>
      <c r="K269" s="56"/>
      <c r="L269" s="56"/>
      <c r="M269" s="56"/>
      <c r="N269" s="92"/>
      <c r="O269" s="117"/>
      <c r="P269" s="24"/>
      <c r="Q269" s="64"/>
      <c r="R269" s="64">
        <f>SUBTOTAL(9,R268:R268)</f>
        <v>42.378378378378379</v>
      </c>
      <c r="S269" s="24"/>
    </row>
    <row r="270" spans="1:19" ht="20.100000000000001" customHeight="1" outlineLevel="2">
      <c r="A270" s="35" t="s">
        <v>312</v>
      </c>
      <c r="B270" s="41" t="s">
        <v>313</v>
      </c>
      <c r="C270" s="33" t="s">
        <v>642</v>
      </c>
      <c r="D270" s="70" t="s">
        <v>949</v>
      </c>
      <c r="E270" s="40">
        <v>3</v>
      </c>
      <c r="F270" s="33" t="s">
        <v>314</v>
      </c>
      <c r="G270" s="41" t="s">
        <v>315</v>
      </c>
      <c r="H270" s="99">
        <v>47</v>
      </c>
      <c r="I270" s="49">
        <v>48</v>
      </c>
      <c r="J270" s="49">
        <v>48</v>
      </c>
      <c r="K270" s="43">
        <v>0</v>
      </c>
      <c r="L270" s="49">
        <v>0</v>
      </c>
      <c r="M270" s="109"/>
      <c r="N270" s="92">
        <f>IF(H270&lt;25,1,1+(H270-25)/H270)</f>
        <v>1.4680851063829787</v>
      </c>
      <c r="O270" s="109">
        <v>1</v>
      </c>
      <c r="P270" s="34">
        <f>J270*N270*O270</f>
        <v>70.468085106382972</v>
      </c>
      <c r="Q270" s="34">
        <f>L270*M270*N270</f>
        <v>0</v>
      </c>
      <c r="R270" s="34">
        <f>P270+Q270</f>
        <v>70.468085106382972</v>
      </c>
      <c r="S270" s="31"/>
    </row>
    <row r="271" spans="1:19" ht="20.100000000000001" customHeight="1" outlineLevel="2">
      <c r="A271" s="57" t="s">
        <v>1370</v>
      </c>
      <c r="B271" s="60" t="s">
        <v>1371</v>
      </c>
      <c r="C271" s="57" t="s">
        <v>1504</v>
      </c>
      <c r="D271" s="70" t="s">
        <v>1502</v>
      </c>
      <c r="E271" s="62" t="s">
        <v>1444</v>
      </c>
      <c r="F271" s="33" t="s">
        <v>314</v>
      </c>
      <c r="G271" s="41" t="s">
        <v>1601</v>
      </c>
      <c r="H271" s="87" t="s">
        <v>1485</v>
      </c>
      <c r="I271" s="56" t="s">
        <v>1494</v>
      </c>
      <c r="J271" s="56" t="s">
        <v>1496</v>
      </c>
      <c r="K271" s="56" t="s">
        <v>1494</v>
      </c>
      <c r="L271" s="56" t="s">
        <v>1496</v>
      </c>
      <c r="M271" s="56">
        <v>1</v>
      </c>
      <c r="N271" s="92"/>
      <c r="O271" s="112"/>
      <c r="P271" s="69"/>
      <c r="Q271" s="69"/>
      <c r="R271" s="69">
        <v>22.90909090909091</v>
      </c>
      <c r="S271" s="68" t="s">
        <v>1498</v>
      </c>
    </row>
    <row r="272" spans="1:19" ht="20.100000000000001" customHeight="1" outlineLevel="2">
      <c r="A272" s="33" t="s">
        <v>555</v>
      </c>
      <c r="B272" s="41" t="s">
        <v>975</v>
      </c>
      <c r="C272" s="33" t="s">
        <v>611</v>
      </c>
      <c r="D272" s="70" t="s">
        <v>949</v>
      </c>
      <c r="E272" s="47">
        <v>3</v>
      </c>
      <c r="F272" s="33" t="s">
        <v>314</v>
      </c>
      <c r="G272" s="41" t="s">
        <v>315</v>
      </c>
      <c r="H272" s="44">
        <v>58</v>
      </c>
      <c r="I272" s="48">
        <v>48</v>
      </c>
      <c r="J272" s="48">
        <v>48</v>
      </c>
      <c r="K272" s="48">
        <v>0</v>
      </c>
      <c r="L272" s="48">
        <v>0</v>
      </c>
      <c r="M272" s="109"/>
      <c r="N272" s="92">
        <f>IF(H272&lt;25,1,1+(H272-25)/H272)</f>
        <v>1.5689655172413794</v>
      </c>
      <c r="O272" s="109">
        <v>1.2</v>
      </c>
      <c r="P272" s="34">
        <f>J272*N272*O272</f>
        <v>90.372413793103462</v>
      </c>
      <c r="Q272" s="34">
        <f>L272*M272*N272</f>
        <v>0</v>
      </c>
      <c r="R272" s="34">
        <f>P272+Q272</f>
        <v>90.372413793103462</v>
      </c>
      <c r="S272" s="31"/>
    </row>
    <row r="273" spans="1:19" ht="20.100000000000001" customHeight="1" outlineLevel="2">
      <c r="A273" s="57" t="s">
        <v>1376</v>
      </c>
      <c r="B273" s="60" t="s">
        <v>1377</v>
      </c>
      <c r="C273" s="57" t="s">
        <v>1509</v>
      </c>
      <c r="D273" s="70" t="s">
        <v>1502</v>
      </c>
      <c r="E273" s="62" t="s">
        <v>1444</v>
      </c>
      <c r="F273" s="33" t="s">
        <v>314</v>
      </c>
      <c r="G273" s="41" t="s">
        <v>1601</v>
      </c>
      <c r="H273" s="87">
        <v>54</v>
      </c>
      <c r="I273" s="56" t="s">
        <v>1494</v>
      </c>
      <c r="J273" s="56" t="s">
        <v>1495</v>
      </c>
      <c r="K273" s="56" t="s">
        <v>1494</v>
      </c>
      <c r="L273" s="56" t="s">
        <v>1495</v>
      </c>
      <c r="M273" s="56">
        <v>1</v>
      </c>
      <c r="N273" s="92"/>
      <c r="O273" s="112"/>
      <c r="P273" s="69"/>
      <c r="Q273" s="69"/>
      <c r="R273" s="69">
        <v>24.592592592592595</v>
      </c>
      <c r="S273" s="68" t="s">
        <v>1498</v>
      </c>
    </row>
    <row r="274" spans="1:19" ht="20.100000000000001" customHeight="1" outlineLevel="2">
      <c r="A274" s="65"/>
      <c r="B274" s="66"/>
      <c r="C274" s="24" t="s">
        <v>642</v>
      </c>
      <c r="D274" s="70" t="s">
        <v>1221</v>
      </c>
      <c r="E274" s="55">
        <v>14</v>
      </c>
      <c r="F274" s="33" t="s">
        <v>314</v>
      </c>
      <c r="G274" s="41" t="s">
        <v>1211</v>
      </c>
      <c r="H274" s="90">
        <v>4</v>
      </c>
      <c r="I274" s="67"/>
      <c r="J274" s="67"/>
      <c r="K274" s="67"/>
      <c r="L274" s="67"/>
      <c r="M274" s="112"/>
      <c r="N274" s="92">
        <f>IF(H274&lt;25,1,1+(H274-25)/H274)</f>
        <v>1</v>
      </c>
      <c r="O274" s="112"/>
      <c r="P274" s="69"/>
      <c r="Q274" s="69"/>
      <c r="R274" s="55">
        <f>0.3*13*H274</f>
        <v>15.6</v>
      </c>
      <c r="S274" s="24" t="s">
        <v>1235</v>
      </c>
    </row>
    <row r="275" spans="1:19" ht="20.100000000000001" customHeight="1" outlineLevel="2">
      <c r="A275" s="65"/>
      <c r="B275" s="66"/>
      <c r="C275" s="65"/>
      <c r="D275" s="70" t="s">
        <v>1702</v>
      </c>
      <c r="E275" s="66"/>
      <c r="F275" s="33" t="s">
        <v>314</v>
      </c>
      <c r="G275" s="41" t="s">
        <v>702</v>
      </c>
      <c r="H275" s="56">
        <v>5</v>
      </c>
      <c r="I275" s="67"/>
      <c r="J275" s="67"/>
      <c r="K275" s="67"/>
      <c r="L275" s="67"/>
      <c r="M275" s="112"/>
      <c r="N275" s="118"/>
      <c r="O275" s="112"/>
      <c r="P275" s="69"/>
      <c r="Q275" s="69"/>
      <c r="R275" s="69">
        <f>2*H275</f>
        <v>10</v>
      </c>
      <c r="S275" s="68" t="s">
        <v>1703</v>
      </c>
    </row>
    <row r="276" spans="1:19" ht="20.100000000000001" customHeight="1" outlineLevel="2">
      <c r="A276" s="24"/>
      <c r="B276" s="41"/>
      <c r="C276" s="33" t="s">
        <v>611</v>
      </c>
      <c r="D276" s="70" t="s">
        <v>593</v>
      </c>
      <c r="E276" s="55"/>
      <c r="F276" s="33" t="s">
        <v>314</v>
      </c>
      <c r="G276" s="41" t="s">
        <v>702</v>
      </c>
      <c r="H276" s="56">
        <v>4</v>
      </c>
      <c r="I276" s="56"/>
      <c r="J276" s="56"/>
      <c r="K276" s="56"/>
      <c r="L276" s="56"/>
      <c r="M276" s="56"/>
      <c r="N276" s="56"/>
      <c r="O276" s="56"/>
      <c r="P276" s="24"/>
      <c r="Q276" s="55"/>
      <c r="R276" s="54">
        <f>H276*14</f>
        <v>56</v>
      </c>
      <c r="S276" s="24"/>
    </row>
    <row r="277" spans="1:19" ht="20.100000000000001" customHeight="1" outlineLevel="1">
      <c r="A277" s="24"/>
      <c r="B277" s="41"/>
      <c r="C277" s="33"/>
      <c r="D277" s="70"/>
      <c r="E277" s="55"/>
      <c r="F277" s="125" t="s">
        <v>1792</v>
      </c>
      <c r="G277" s="41"/>
      <c r="H277" s="56"/>
      <c r="I277" s="56"/>
      <c r="J277" s="56"/>
      <c r="K277" s="56"/>
      <c r="L277" s="56"/>
      <c r="M277" s="56"/>
      <c r="N277" s="56"/>
      <c r="O277" s="56"/>
      <c r="P277" s="24"/>
      <c r="Q277" s="55"/>
      <c r="R277" s="54">
        <f>SUBTOTAL(9,R270:R276)</f>
        <v>289.94218240116993</v>
      </c>
      <c r="S277" s="24"/>
    </row>
    <row r="278" spans="1:19" ht="20.100000000000001" customHeight="1" outlineLevel="2">
      <c r="A278" s="65"/>
      <c r="B278" s="66"/>
      <c r="C278" s="24" t="s">
        <v>642</v>
      </c>
      <c r="D278" s="70" t="s">
        <v>1223</v>
      </c>
      <c r="E278" s="55">
        <v>14</v>
      </c>
      <c r="F278" s="33" t="s">
        <v>1167</v>
      </c>
      <c r="G278" s="41" t="s">
        <v>1201</v>
      </c>
      <c r="H278" s="90">
        <v>2</v>
      </c>
      <c r="I278" s="67"/>
      <c r="J278" s="67"/>
      <c r="K278" s="67"/>
      <c r="L278" s="67"/>
      <c r="M278" s="112"/>
      <c r="N278" s="92">
        <f>IF(H278&lt;25,1,1+(H278-25)/H278)</f>
        <v>1</v>
      </c>
      <c r="O278" s="112"/>
      <c r="P278" s="69"/>
      <c r="Q278" s="69"/>
      <c r="R278" s="55">
        <f>0.3*13*H278</f>
        <v>7.8</v>
      </c>
      <c r="S278" s="68" t="s">
        <v>1235</v>
      </c>
    </row>
    <row r="279" spans="1:19" ht="20.100000000000001" customHeight="1" outlineLevel="2">
      <c r="A279" s="24"/>
      <c r="B279" s="41"/>
      <c r="C279" s="33" t="s">
        <v>611</v>
      </c>
      <c r="D279" s="70" t="s">
        <v>593</v>
      </c>
      <c r="E279" s="55"/>
      <c r="F279" s="33" t="s">
        <v>1167</v>
      </c>
      <c r="G279" s="41" t="s">
        <v>703</v>
      </c>
      <c r="H279" s="56">
        <v>4</v>
      </c>
      <c r="I279" s="56"/>
      <c r="J279" s="56"/>
      <c r="K279" s="56"/>
      <c r="L279" s="56"/>
      <c r="M279" s="56"/>
      <c r="N279" s="56"/>
      <c r="O279" s="56"/>
      <c r="P279" s="24"/>
      <c r="Q279" s="55"/>
      <c r="R279" s="54">
        <f>H279*14</f>
        <v>56</v>
      </c>
      <c r="S279" s="24"/>
    </row>
    <row r="280" spans="1:19" ht="20.100000000000001" customHeight="1" outlineLevel="2">
      <c r="A280" s="65"/>
      <c r="B280" s="66"/>
      <c r="C280" s="65"/>
      <c r="D280" s="70" t="s">
        <v>1702</v>
      </c>
      <c r="E280" s="66"/>
      <c r="F280" s="33" t="s">
        <v>1167</v>
      </c>
      <c r="G280" s="41" t="s">
        <v>1665</v>
      </c>
      <c r="H280" s="56">
        <v>4</v>
      </c>
      <c r="I280" s="67"/>
      <c r="J280" s="67"/>
      <c r="K280" s="67"/>
      <c r="L280" s="67"/>
      <c r="M280" s="112"/>
      <c r="N280" s="118"/>
      <c r="O280" s="112"/>
      <c r="P280" s="69"/>
      <c r="Q280" s="69"/>
      <c r="R280" s="69">
        <f>2*H280</f>
        <v>8</v>
      </c>
      <c r="S280" s="68" t="s">
        <v>1703</v>
      </c>
    </row>
    <row r="281" spans="1:19" ht="20.100000000000001" customHeight="1" outlineLevel="1">
      <c r="A281" s="65"/>
      <c r="B281" s="66"/>
      <c r="C281" s="65"/>
      <c r="D281" s="70"/>
      <c r="E281" s="66"/>
      <c r="F281" s="125" t="s">
        <v>1793</v>
      </c>
      <c r="G281" s="41"/>
      <c r="H281" s="56"/>
      <c r="I281" s="67"/>
      <c r="J281" s="67"/>
      <c r="K281" s="67"/>
      <c r="L281" s="67"/>
      <c r="M281" s="112"/>
      <c r="N281" s="118"/>
      <c r="O281" s="112"/>
      <c r="P281" s="69"/>
      <c r="Q281" s="69"/>
      <c r="R281" s="69">
        <f>SUBTOTAL(9,R278:R280)</f>
        <v>71.8</v>
      </c>
      <c r="S281" s="68"/>
    </row>
    <row r="282" spans="1:19" ht="20.100000000000001" customHeight="1" outlineLevel="2">
      <c r="A282" s="33" t="s">
        <v>84</v>
      </c>
      <c r="B282" s="41" t="s">
        <v>976</v>
      </c>
      <c r="C282" s="33" t="s">
        <v>642</v>
      </c>
      <c r="D282" s="70" t="s">
        <v>949</v>
      </c>
      <c r="E282" s="47">
        <v>3</v>
      </c>
      <c r="F282" s="33" t="s">
        <v>429</v>
      </c>
      <c r="G282" s="41" t="s">
        <v>430</v>
      </c>
      <c r="H282" s="48">
        <v>14</v>
      </c>
      <c r="I282" s="48">
        <v>48</v>
      </c>
      <c r="J282" s="48">
        <v>48</v>
      </c>
      <c r="K282" s="43">
        <v>0</v>
      </c>
      <c r="L282" s="48">
        <v>0</v>
      </c>
      <c r="M282" s="109"/>
      <c r="N282" s="92">
        <f>IF(H282&lt;25,1,1+(H282-25)/H282)</f>
        <v>1</v>
      </c>
      <c r="O282" s="109">
        <v>1</v>
      </c>
      <c r="P282" s="34">
        <f>J282*N282*O282</f>
        <v>48</v>
      </c>
      <c r="Q282" s="34">
        <f>L282*M282*N282</f>
        <v>0</v>
      </c>
      <c r="R282" s="34">
        <f>P282+Q282</f>
        <v>48</v>
      </c>
      <c r="S282" s="31"/>
    </row>
    <row r="283" spans="1:19" ht="20.100000000000001" customHeight="1" outlineLevel="2">
      <c r="A283" s="57" t="s">
        <v>1260</v>
      </c>
      <c r="B283" s="60" t="s">
        <v>1261</v>
      </c>
      <c r="C283" s="57" t="s">
        <v>1504</v>
      </c>
      <c r="D283" s="70" t="s">
        <v>1502</v>
      </c>
      <c r="E283" s="62" t="s">
        <v>1444</v>
      </c>
      <c r="F283" s="33" t="s">
        <v>429</v>
      </c>
      <c r="G283" s="41" t="s">
        <v>1524</v>
      </c>
      <c r="H283" s="87" t="s">
        <v>1461</v>
      </c>
      <c r="I283" s="56" t="s">
        <v>1494</v>
      </c>
      <c r="J283" s="56" t="s">
        <v>1496</v>
      </c>
      <c r="K283" s="56" t="s">
        <v>1494</v>
      </c>
      <c r="L283" s="56" t="s">
        <v>1496</v>
      </c>
      <c r="M283" s="56">
        <v>2</v>
      </c>
      <c r="N283" s="92"/>
      <c r="O283" s="112"/>
      <c r="P283" s="69"/>
      <c r="Q283" s="69"/>
      <c r="R283" s="69">
        <v>32</v>
      </c>
      <c r="S283" s="68" t="s">
        <v>1498</v>
      </c>
    </row>
    <row r="284" spans="1:19" ht="20.100000000000001" customHeight="1" outlineLevel="2">
      <c r="A284" s="33" t="s">
        <v>517</v>
      </c>
      <c r="B284" s="41" t="s">
        <v>518</v>
      </c>
      <c r="C284" s="33" t="s">
        <v>611</v>
      </c>
      <c r="D284" s="70" t="s">
        <v>662</v>
      </c>
      <c r="E284" s="47">
        <v>3</v>
      </c>
      <c r="F284" s="33" t="s">
        <v>429</v>
      </c>
      <c r="G284" s="41" t="s">
        <v>430</v>
      </c>
      <c r="H284" s="44">
        <v>30</v>
      </c>
      <c r="I284" s="48">
        <v>48</v>
      </c>
      <c r="J284" s="48">
        <v>48</v>
      </c>
      <c r="K284" s="48">
        <v>0</v>
      </c>
      <c r="L284" s="48">
        <v>0</v>
      </c>
      <c r="M284" s="109"/>
      <c r="N284" s="92">
        <f>IF(H284&lt;25,1,1+(H284-25)/H284)</f>
        <v>1.1666666666666667</v>
      </c>
      <c r="O284" s="109">
        <v>1.2</v>
      </c>
      <c r="P284" s="34">
        <f>J284*N284*O284</f>
        <v>67.2</v>
      </c>
      <c r="Q284" s="34">
        <f>L284*M284*N284</f>
        <v>0</v>
      </c>
      <c r="R284" s="34">
        <f>P284+Q284</f>
        <v>67.2</v>
      </c>
      <c r="S284" s="31"/>
    </row>
    <row r="285" spans="1:19" ht="20.100000000000001" customHeight="1" outlineLevel="2">
      <c r="A285" s="57" t="s">
        <v>1302</v>
      </c>
      <c r="B285" s="60" t="s">
        <v>1303</v>
      </c>
      <c r="C285" s="57" t="s">
        <v>1509</v>
      </c>
      <c r="D285" s="70" t="s">
        <v>1502</v>
      </c>
      <c r="E285" s="62" t="s">
        <v>1444</v>
      </c>
      <c r="F285" s="33" t="s">
        <v>429</v>
      </c>
      <c r="G285" s="41" t="s">
        <v>1524</v>
      </c>
      <c r="H285" s="87">
        <v>30</v>
      </c>
      <c r="I285" s="56" t="s">
        <v>1494</v>
      </c>
      <c r="J285" s="56" t="s">
        <v>1495</v>
      </c>
      <c r="K285" s="56" t="s">
        <v>1494</v>
      </c>
      <c r="L285" s="56" t="s">
        <v>1495</v>
      </c>
      <c r="M285" s="56">
        <v>1</v>
      </c>
      <c r="N285" s="92"/>
      <c r="O285" s="112"/>
      <c r="P285" s="69"/>
      <c r="Q285" s="69"/>
      <c r="R285" s="69">
        <v>18.666666666666668</v>
      </c>
      <c r="S285" s="68" t="s">
        <v>1498</v>
      </c>
    </row>
    <row r="286" spans="1:19" ht="20.100000000000001" customHeight="1" outlineLevel="2">
      <c r="A286" s="33" t="s">
        <v>544</v>
      </c>
      <c r="B286" s="41" t="s">
        <v>545</v>
      </c>
      <c r="C286" s="33" t="s">
        <v>611</v>
      </c>
      <c r="D286" s="70" t="s">
        <v>662</v>
      </c>
      <c r="E286" s="47">
        <v>3</v>
      </c>
      <c r="F286" s="33" t="s">
        <v>429</v>
      </c>
      <c r="G286" s="41" t="s">
        <v>430</v>
      </c>
      <c r="H286" s="44">
        <v>19</v>
      </c>
      <c r="I286" s="48">
        <v>48</v>
      </c>
      <c r="J286" s="48">
        <v>48</v>
      </c>
      <c r="K286" s="48">
        <v>0</v>
      </c>
      <c r="L286" s="48">
        <v>0</v>
      </c>
      <c r="M286" s="109"/>
      <c r="N286" s="92">
        <f>IF(H286&lt;25,1,1+(H286-25)/H286)</f>
        <v>1</v>
      </c>
      <c r="O286" s="109">
        <v>1</v>
      </c>
      <c r="P286" s="34">
        <f>J286*N286*O286</f>
        <v>48</v>
      </c>
      <c r="Q286" s="34">
        <f>L286*M286*N286</f>
        <v>0</v>
      </c>
      <c r="R286" s="34">
        <f>P286+Q286</f>
        <v>48</v>
      </c>
      <c r="S286" s="31"/>
    </row>
    <row r="287" spans="1:19" ht="20.100000000000001" customHeight="1" outlineLevel="2">
      <c r="A287" s="57" t="s">
        <v>1344</v>
      </c>
      <c r="B287" s="60" t="s">
        <v>1345</v>
      </c>
      <c r="C287" s="57" t="s">
        <v>1509</v>
      </c>
      <c r="D287" s="70" t="s">
        <v>1502</v>
      </c>
      <c r="E287" s="62" t="s">
        <v>1444</v>
      </c>
      <c r="F287" s="33" t="s">
        <v>429</v>
      </c>
      <c r="G287" s="41" t="s">
        <v>1524</v>
      </c>
      <c r="H287" s="87">
        <v>20</v>
      </c>
      <c r="I287" s="56" t="s">
        <v>1494</v>
      </c>
      <c r="J287" s="56" t="s">
        <v>1495</v>
      </c>
      <c r="K287" s="56" t="s">
        <v>1494</v>
      </c>
      <c r="L287" s="56" t="s">
        <v>1495</v>
      </c>
      <c r="M287" s="56">
        <v>1</v>
      </c>
      <c r="N287" s="92"/>
      <c r="O287" s="112"/>
      <c r="P287" s="69"/>
      <c r="Q287" s="69"/>
      <c r="R287" s="69">
        <v>16</v>
      </c>
      <c r="S287" s="68" t="s">
        <v>1498</v>
      </c>
    </row>
    <row r="288" spans="1:19" ht="20.100000000000001" customHeight="1" outlineLevel="2">
      <c r="A288" s="65"/>
      <c r="B288" s="66"/>
      <c r="C288" s="24" t="s">
        <v>642</v>
      </c>
      <c r="D288" s="70" t="s">
        <v>1223</v>
      </c>
      <c r="E288" s="55">
        <v>14</v>
      </c>
      <c r="F288" s="33" t="s">
        <v>429</v>
      </c>
      <c r="G288" s="41" t="s">
        <v>1202</v>
      </c>
      <c r="H288" s="90">
        <v>2</v>
      </c>
      <c r="I288" s="67"/>
      <c r="J288" s="67"/>
      <c r="K288" s="67"/>
      <c r="L288" s="67"/>
      <c r="M288" s="112"/>
      <c r="N288" s="92">
        <f>IF(H288&lt;25,1,1+(H288-25)/H288)</f>
        <v>1</v>
      </c>
      <c r="O288" s="112"/>
      <c r="P288" s="69"/>
      <c r="Q288" s="69"/>
      <c r="R288" s="55">
        <f>0.3*13*H288</f>
        <v>7.8</v>
      </c>
      <c r="S288" s="24" t="s">
        <v>1235</v>
      </c>
    </row>
    <row r="289" spans="1:66" ht="20.100000000000001" customHeight="1" outlineLevel="2">
      <c r="A289" s="65"/>
      <c r="B289" s="66"/>
      <c r="C289" s="65"/>
      <c r="D289" s="70" t="s">
        <v>1702</v>
      </c>
      <c r="E289" s="66"/>
      <c r="F289" s="33" t="s">
        <v>429</v>
      </c>
      <c r="G289" s="41" t="s">
        <v>704</v>
      </c>
      <c r="H289" s="56">
        <v>4</v>
      </c>
      <c r="I289" s="67"/>
      <c r="J289" s="67"/>
      <c r="K289" s="67"/>
      <c r="L289" s="67"/>
      <c r="M289" s="112"/>
      <c r="N289" s="118"/>
      <c r="O289" s="112"/>
      <c r="P289" s="69"/>
      <c r="Q289" s="69"/>
      <c r="R289" s="69">
        <f>2*H289</f>
        <v>8</v>
      </c>
      <c r="S289" s="68" t="s">
        <v>1703</v>
      </c>
    </row>
    <row r="290" spans="1:66" ht="20.100000000000001" customHeight="1" outlineLevel="2">
      <c r="A290" s="24"/>
      <c r="B290" s="41"/>
      <c r="C290" s="33" t="s">
        <v>611</v>
      </c>
      <c r="D290" s="70" t="s">
        <v>593</v>
      </c>
      <c r="E290" s="55"/>
      <c r="F290" s="33" t="s">
        <v>429</v>
      </c>
      <c r="G290" s="41" t="s">
        <v>704</v>
      </c>
      <c r="H290" s="56">
        <v>4</v>
      </c>
      <c r="I290" s="56"/>
      <c r="J290" s="56"/>
      <c r="K290" s="56"/>
      <c r="L290" s="56"/>
      <c r="M290" s="56"/>
      <c r="N290" s="56"/>
      <c r="O290" s="56"/>
      <c r="P290" s="24"/>
      <c r="Q290" s="55"/>
      <c r="R290" s="54">
        <f>H290*14</f>
        <v>56</v>
      </c>
      <c r="S290" s="24"/>
    </row>
    <row r="291" spans="1:66" ht="20.100000000000001" customHeight="1" outlineLevel="1">
      <c r="A291" s="24"/>
      <c r="B291" s="41"/>
      <c r="C291" s="33"/>
      <c r="D291" s="70"/>
      <c r="E291" s="55"/>
      <c r="F291" s="125" t="s">
        <v>1794</v>
      </c>
      <c r="G291" s="41"/>
      <c r="H291" s="56"/>
      <c r="I291" s="56"/>
      <c r="J291" s="56"/>
      <c r="K291" s="56"/>
      <c r="L291" s="56"/>
      <c r="M291" s="56"/>
      <c r="N291" s="56"/>
      <c r="O291" s="56"/>
      <c r="P291" s="24"/>
      <c r="Q291" s="55"/>
      <c r="R291" s="54">
        <f>SUBTOTAL(9,R282:R290)</f>
        <v>301.66666666666663</v>
      </c>
      <c r="S291" s="24"/>
    </row>
    <row r="292" spans="1:66" ht="20.100000000000001" customHeight="1" outlineLevel="2">
      <c r="A292" s="57" t="s">
        <v>1092</v>
      </c>
      <c r="B292" s="60" t="s">
        <v>1093</v>
      </c>
      <c r="C292" s="57" t="s">
        <v>611</v>
      </c>
      <c r="D292" s="70" t="s">
        <v>1082</v>
      </c>
      <c r="E292" s="62">
        <v>2</v>
      </c>
      <c r="F292" s="33" t="s">
        <v>318</v>
      </c>
      <c r="G292" s="41" t="s">
        <v>1147</v>
      </c>
      <c r="H292" s="87">
        <v>60</v>
      </c>
      <c r="I292" s="56">
        <v>0</v>
      </c>
      <c r="J292" s="56">
        <v>0</v>
      </c>
      <c r="K292" s="56">
        <v>0</v>
      </c>
      <c r="L292" s="56">
        <v>0</v>
      </c>
      <c r="M292" s="56"/>
      <c r="N292" s="92">
        <f>IF(H292&lt;25,1,1+(H292-25)/H292)</f>
        <v>1.5833333333333335</v>
      </c>
      <c r="O292" s="117">
        <v>1</v>
      </c>
      <c r="P292" s="24"/>
      <c r="Q292" s="64">
        <f>N292*E292*32</f>
        <v>101.33333333333334</v>
      </c>
      <c r="R292" s="64">
        <f>P292+Q292</f>
        <v>101.33333333333334</v>
      </c>
      <c r="S292" s="24"/>
    </row>
    <row r="293" spans="1:66" ht="20.100000000000001" customHeight="1" outlineLevel="2">
      <c r="A293" s="35" t="s">
        <v>316</v>
      </c>
      <c r="B293" s="41" t="s">
        <v>317</v>
      </c>
      <c r="C293" s="33" t="s">
        <v>642</v>
      </c>
      <c r="D293" s="70" t="s">
        <v>949</v>
      </c>
      <c r="E293" s="40">
        <v>3</v>
      </c>
      <c r="F293" s="33" t="s">
        <v>318</v>
      </c>
      <c r="G293" s="41" t="s">
        <v>319</v>
      </c>
      <c r="H293" s="99">
        <v>50</v>
      </c>
      <c r="I293" s="49">
        <v>48</v>
      </c>
      <c r="J293" s="49">
        <v>44</v>
      </c>
      <c r="K293" s="49">
        <v>4</v>
      </c>
      <c r="L293" s="44">
        <v>0</v>
      </c>
      <c r="M293" s="110" t="s">
        <v>669</v>
      </c>
      <c r="N293" s="92">
        <f>IF(H293&lt;25,1,1+(H293-25)/H293)</f>
        <v>1.5</v>
      </c>
      <c r="O293" s="109">
        <v>1.2</v>
      </c>
      <c r="P293" s="34">
        <f>J293*N293*O293</f>
        <v>79.2</v>
      </c>
      <c r="Q293" s="34">
        <f>K293*M293*N293</f>
        <v>6</v>
      </c>
      <c r="R293" s="34">
        <f>P293+Q293</f>
        <v>85.2</v>
      </c>
      <c r="S293" s="31"/>
    </row>
    <row r="294" spans="1:66" ht="20.100000000000001" customHeight="1" outlineLevel="2">
      <c r="A294" s="57" t="s">
        <v>1372</v>
      </c>
      <c r="B294" s="60" t="s">
        <v>1373</v>
      </c>
      <c r="C294" s="57" t="s">
        <v>1504</v>
      </c>
      <c r="D294" s="70" t="s">
        <v>1502</v>
      </c>
      <c r="E294" s="62" t="s">
        <v>1444</v>
      </c>
      <c r="F294" s="33" t="s">
        <v>318</v>
      </c>
      <c r="G294" s="41" t="s">
        <v>1604</v>
      </c>
      <c r="H294" s="87" t="s">
        <v>1450</v>
      </c>
      <c r="I294" s="56" t="s">
        <v>1494</v>
      </c>
      <c r="J294" s="56" t="s">
        <v>1496</v>
      </c>
      <c r="K294" s="56" t="s">
        <v>1494</v>
      </c>
      <c r="L294" s="56" t="s">
        <v>1496</v>
      </c>
      <c r="M294" s="56">
        <v>2</v>
      </c>
      <c r="N294" s="92"/>
      <c r="O294" s="112"/>
      <c r="P294" s="69"/>
      <c r="Q294" s="69"/>
      <c r="R294" s="69">
        <v>32</v>
      </c>
      <c r="S294" s="68" t="s">
        <v>1498</v>
      </c>
    </row>
    <row r="295" spans="1:66" ht="20.100000000000001" customHeight="1" outlineLevel="2">
      <c r="A295" s="33" t="s">
        <v>328</v>
      </c>
      <c r="B295" s="41" t="s">
        <v>977</v>
      </c>
      <c r="C295" s="33" t="s">
        <v>611</v>
      </c>
      <c r="D295" s="70" t="s">
        <v>949</v>
      </c>
      <c r="E295" s="47">
        <v>3</v>
      </c>
      <c r="F295" s="33" t="s">
        <v>318</v>
      </c>
      <c r="G295" s="41" t="s">
        <v>319</v>
      </c>
      <c r="H295" s="44">
        <v>40</v>
      </c>
      <c r="I295" s="48">
        <v>48</v>
      </c>
      <c r="J295" s="48">
        <v>48</v>
      </c>
      <c r="K295" s="48">
        <v>0</v>
      </c>
      <c r="L295" s="48">
        <v>0</v>
      </c>
      <c r="M295" s="109">
        <v>1</v>
      </c>
      <c r="N295" s="92">
        <f>IF(H295&lt;25,1,1+(H295-25)/H295)</f>
        <v>1.375</v>
      </c>
      <c r="O295" s="109">
        <v>1</v>
      </c>
      <c r="P295" s="34">
        <f>J295*N295*O295</f>
        <v>66</v>
      </c>
      <c r="Q295" s="34">
        <f>K295*M295*N295</f>
        <v>0</v>
      </c>
      <c r="R295" s="34">
        <f>P295+Q295</f>
        <v>66</v>
      </c>
      <c r="S295" s="31"/>
    </row>
    <row r="296" spans="1:66" ht="20.100000000000001" customHeight="1" outlineLevel="2">
      <c r="A296" s="35" t="s">
        <v>328</v>
      </c>
      <c r="B296" s="41" t="s">
        <v>977</v>
      </c>
      <c r="C296" s="33" t="s">
        <v>642</v>
      </c>
      <c r="D296" s="70" t="s">
        <v>949</v>
      </c>
      <c r="E296" s="40">
        <v>3</v>
      </c>
      <c r="F296" s="33" t="s">
        <v>318</v>
      </c>
      <c r="G296" s="41" t="s">
        <v>319</v>
      </c>
      <c r="H296" s="99">
        <v>28</v>
      </c>
      <c r="I296" s="49">
        <v>48</v>
      </c>
      <c r="J296" s="49">
        <v>48</v>
      </c>
      <c r="K296" s="49">
        <v>0</v>
      </c>
      <c r="L296" s="43">
        <v>0</v>
      </c>
      <c r="M296" s="109">
        <v>1</v>
      </c>
      <c r="N296" s="92">
        <f>IF(H296&lt;25,1,1+(H296-25)/H296)</f>
        <v>1.1071428571428572</v>
      </c>
      <c r="O296" s="109">
        <v>1</v>
      </c>
      <c r="P296" s="34">
        <f>J296*N296*O296</f>
        <v>53.142857142857146</v>
      </c>
      <c r="Q296" s="34">
        <f>K296*M296*N296</f>
        <v>0</v>
      </c>
      <c r="R296" s="34">
        <f>P296+Q296</f>
        <v>53.142857142857146</v>
      </c>
      <c r="S296" s="31"/>
    </row>
    <row r="297" spans="1:66" ht="20.100000000000001" customHeight="1" outlineLevel="2">
      <c r="A297" s="57" t="s">
        <v>1378</v>
      </c>
      <c r="B297" s="60" t="s">
        <v>1379</v>
      </c>
      <c r="C297" s="57" t="s">
        <v>1509</v>
      </c>
      <c r="D297" s="70" t="s">
        <v>1502</v>
      </c>
      <c r="E297" s="62" t="s">
        <v>1444</v>
      </c>
      <c r="F297" s="33" t="s">
        <v>318</v>
      </c>
      <c r="G297" s="41" t="s">
        <v>1604</v>
      </c>
      <c r="H297" s="87">
        <v>40</v>
      </c>
      <c r="I297" s="56" t="s">
        <v>1494</v>
      </c>
      <c r="J297" s="56" t="s">
        <v>1495</v>
      </c>
      <c r="K297" s="56" t="s">
        <v>1494</v>
      </c>
      <c r="L297" s="56" t="s">
        <v>1495</v>
      </c>
      <c r="M297" s="56">
        <v>1</v>
      </c>
      <c r="N297" s="92"/>
      <c r="O297" s="112"/>
      <c r="P297" s="69"/>
      <c r="Q297" s="69"/>
      <c r="R297" s="69">
        <v>22</v>
      </c>
      <c r="S297" s="68" t="s">
        <v>1498</v>
      </c>
    </row>
    <row r="298" spans="1:66" ht="20.100000000000001" customHeight="1" outlineLevel="2">
      <c r="A298" s="57" t="s">
        <v>1378</v>
      </c>
      <c r="B298" s="60" t="s">
        <v>1379</v>
      </c>
      <c r="C298" s="57" t="s">
        <v>1504</v>
      </c>
      <c r="D298" s="70" t="s">
        <v>1502</v>
      </c>
      <c r="E298" s="62" t="s">
        <v>1444</v>
      </c>
      <c r="F298" s="33" t="s">
        <v>318</v>
      </c>
      <c r="G298" s="41" t="s">
        <v>1604</v>
      </c>
      <c r="H298" s="87" t="s">
        <v>1490</v>
      </c>
      <c r="I298" s="56" t="s">
        <v>1494</v>
      </c>
      <c r="J298" s="56" t="s">
        <v>1496</v>
      </c>
      <c r="K298" s="56" t="s">
        <v>1494</v>
      </c>
      <c r="L298" s="56" t="s">
        <v>1496</v>
      </c>
      <c r="M298" s="56">
        <v>1</v>
      </c>
      <c r="N298" s="92"/>
      <c r="O298" s="112"/>
      <c r="P298" s="69"/>
      <c r="Q298" s="69"/>
      <c r="R298" s="69">
        <v>18.666666666666668</v>
      </c>
      <c r="S298" s="68" t="s">
        <v>1498</v>
      </c>
    </row>
    <row r="299" spans="1:66" s="106" customFormat="1" ht="20.100000000000001" customHeight="1" outlineLevel="2">
      <c r="A299" s="33" t="s">
        <v>408</v>
      </c>
      <c r="B299" s="41" t="s">
        <v>973</v>
      </c>
      <c r="C299" s="33" t="s">
        <v>611</v>
      </c>
      <c r="D299" s="70" t="s">
        <v>662</v>
      </c>
      <c r="E299" s="47">
        <v>3</v>
      </c>
      <c r="F299" s="33" t="s">
        <v>318</v>
      </c>
      <c r="G299" s="41" t="s">
        <v>319</v>
      </c>
      <c r="H299" s="44">
        <v>50</v>
      </c>
      <c r="I299" s="48">
        <v>48</v>
      </c>
      <c r="J299" s="48">
        <v>48</v>
      </c>
      <c r="K299" s="48">
        <v>0</v>
      </c>
      <c r="L299" s="48">
        <v>0</v>
      </c>
      <c r="M299" s="109"/>
      <c r="N299" s="92">
        <f>IF(H299&lt;25,1,1+(H299-25)/H299)</f>
        <v>1.5</v>
      </c>
      <c r="O299" s="109">
        <v>1</v>
      </c>
      <c r="P299" s="34">
        <f>J299*N299*O299</f>
        <v>72</v>
      </c>
      <c r="Q299" s="34">
        <f>L299*M299*N299</f>
        <v>0</v>
      </c>
      <c r="R299" s="34">
        <f>P299+Q299</f>
        <v>72</v>
      </c>
      <c r="S299" s="31"/>
      <c r="T299" s="105"/>
      <c r="U299" s="105"/>
      <c r="V299" s="105"/>
      <c r="W299" s="105"/>
      <c r="X299" s="105"/>
      <c r="Y299" s="105"/>
      <c r="Z299" s="105"/>
      <c r="AA299" s="105"/>
      <c r="AB299" s="105"/>
      <c r="AC299" s="105"/>
      <c r="AD299" s="105"/>
      <c r="AE299" s="105"/>
      <c r="AF299" s="105"/>
      <c r="AG299" s="105"/>
      <c r="AH299" s="105"/>
      <c r="AI299" s="105"/>
      <c r="AJ299" s="105"/>
      <c r="AK299" s="105"/>
      <c r="AL299" s="105"/>
      <c r="AM299" s="105"/>
      <c r="AN299" s="105"/>
      <c r="AO299" s="105"/>
      <c r="AP299" s="105"/>
      <c r="AQ299" s="105"/>
      <c r="AR299" s="105"/>
      <c r="AS299" s="105"/>
      <c r="AT299" s="105"/>
      <c r="AU299" s="105"/>
      <c r="AV299" s="105"/>
      <c r="AW299" s="105"/>
      <c r="AX299" s="105"/>
      <c r="AY299" s="105"/>
      <c r="AZ299" s="105"/>
      <c r="BA299" s="105"/>
      <c r="BB299" s="105"/>
      <c r="BC299" s="105"/>
      <c r="BD299" s="105"/>
      <c r="BE299" s="105"/>
      <c r="BF299" s="105"/>
      <c r="BG299" s="105"/>
      <c r="BH299" s="105"/>
      <c r="BI299" s="105"/>
      <c r="BJ299" s="105"/>
      <c r="BK299" s="105"/>
      <c r="BL299" s="105"/>
      <c r="BM299" s="105"/>
      <c r="BN299" s="105"/>
    </row>
    <row r="300" spans="1:66" ht="20.100000000000001" customHeight="1" outlineLevel="2">
      <c r="A300" s="57" t="s">
        <v>1410</v>
      </c>
      <c r="B300" s="60" t="s">
        <v>1411</v>
      </c>
      <c r="C300" s="57" t="s">
        <v>1509</v>
      </c>
      <c r="D300" s="70" t="s">
        <v>1502</v>
      </c>
      <c r="E300" s="62" t="s">
        <v>1444</v>
      </c>
      <c r="F300" s="33" t="s">
        <v>318</v>
      </c>
      <c r="G300" s="41" t="s">
        <v>1604</v>
      </c>
      <c r="H300" s="87">
        <v>49</v>
      </c>
      <c r="I300" s="56" t="s">
        <v>1494</v>
      </c>
      <c r="J300" s="56" t="s">
        <v>1495</v>
      </c>
      <c r="K300" s="56" t="s">
        <v>1494</v>
      </c>
      <c r="L300" s="56" t="s">
        <v>1495</v>
      </c>
      <c r="M300" s="56">
        <v>1</v>
      </c>
      <c r="N300" s="92"/>
      <c r="O300" s="112"/>
      <c r="P300" s="69"/>
      <c r="Q300" s="69"/>
      <c r="R300" s="69">
        <v>23.836734693877553</v>
      </c>
      <c r="S300" s="68" t="s">
        <v>1498</v>
      </c>
    </row>
    <row r="301" spans="1:66" ht="20.100000000000001" customHeight="1" outlineLevel="2">
      <c r="A301" s="24"/>
      <c r="B301" s="55"/>
      <c r="C301" s="24" t="s">
        <v>642</v>
      </c>
      <c r="D301" s="70" t="s">
        <v>1223</v>
      </c>
      <c r="E301" s="55">
        <v>14</v>
      </c>
      <c r="F301" s="33" t="s">
        <v>318</v>
      </c>
      <c r="G301" s="41" t="s">
        <v>1188</v>
      </c>
      <c r="H301" s="90">
        <v>3</v>
      </c>
      <c r="I301" s="56"/>
      <c r="J301" s="56"/>
      <c r="K301" s="56"/>
      <c r="L301" s="56"/>
      <c r="M301" s="56"/>
      <c r="N301" s="92">
        <f>IF(H301&lt;25,1,1+(H301-25)/H301)</f>
        <v>1</v>
      </c>
      <c r="O301" s="56"/>
      <c r="P301" s="24"/>
      <c r="Q301" s="55"/>
      <c r="R301" s="55">
        <f>0.3*13*H301</f>
        <v>11.7</v>
      </c>
      <c r="S301" s="24" t="s">
        <v>1235</v>
      </c>
    </row>
    <row r="302" spans="1:66" ht="20.100000000000001" customHeight="1" outlineLevel="2">
      <c r="A302" s="65"/>
      <c r="B302" s="66"/>
      <c r="C302" s="65"/>
      <c r="D302" s="70" t="s">
        <v>1702</v>
      </c>
      <c r="E302" s="66"/>
      <c r="F302" s="33" t="s">
        <v>318</v>
      </c>
      <c r="G302" s="41" t="s">
        <v>705</v>
      </c>
      <c r="H302" s="56">
        <v>6</v>
      </c>
      <c r="I302" s="67"/>
      <c r="J302" s="67"/>
      <c r="K302" s="67"/>
      <c r="L302" s="67"/>
      <c r="M302" s="112"/>
      <c r="N302" s="118"/>
      <c r="O302" s="112"/>
      <c r="P302" s="69"/>
      <c r="Q302" s="69"/>
      <c r="R302" s="69">
        <f>2*H302</f>
        <v>12</v>
      </c>
      <c r="S302" s="68" t="s">
        <v>1703</v>
      </c>
    </row>
    <row r="303" spans="1:66" ht="20.100000000000001" customHeight="1" outlineLevel="2">
      <c r="A303" s="24"/>
      <c r="B303" s="41"/>
      <c r="C303" s="33" t="s">
        <v>611</v>
      </c>
      <c r="D303" s="70" t="s">
        <v>593</v>
      </c>
      <c r="E303" s="55"/>
      <c r="F303" s="33" t="s">
        <v>318</v>
      </c>
      <c r="G303" s="41" t="s">
        <v>705</v>
      </c>
      <c r="H303" s="56">
        <v>4</v>
      </c>
      <c r="I303" s="56"/>
      <c r="J303" s="56"/>
      <c r="K303" s="56"/>
      <c r="L303" s="56"/>
      <c r="M303" s="56"/>
      <c r="N303" s="56"/>
      <c r="O303" s="56"/>
      <c r="P303" s="24"/>
      <c r="Q303" s="55"/>
      <c r="R303" s="54">
        <f>H303*14</f>
        <v>56</v>
      </c>
      <c r="S303" s="24"/>
    </row>
    <row r="304" spans="1:66" ht="20.100000000000001" customHeight="1" outlineLevel="1">
      <c r="A304" s="24"/>
      <c r="B304" s="41"/>
      <c r="C304" s="33"/>
      <c r="D304" s="70"/>
      <c r="E304" s="55"/>
      <c r="F304" s="125" t="s">
        <v>1795</v>
      </c>
      <c r="G304" s="41"/>
      <c r="H304" s="56"/>
      <c r="I304" s="56"/>
      <c r="J304" s="56"/>
      <c r="K304" s="56"/>
      <c r="L304" s="56"/>
      <c r="M304" s="56"/>
      <c r="N304" s="56"/>
      <c r="O304" s="56"/>
      <c r="P304" s="24"/>
      <c r="Q304" s="55"/>
      <c r="R304" s="54">
        <f>SUBTOTAL(9,R292:R303)</f>
        <v>553.87959183673479</v>
      </c>
      <c r="S304" s="24"/>
    </row>
    <row r="305" spans="1:19" ht="20.100000000000001" customHeight="1" outlineLevel="2">
      <c r="A305" s="72" t="s">
        <v>600</v>
      </c>
      <c r="B305" s="71" t="s">
        <v>601</v>
      </c>
      <c r="C305" s="72" t="s">
        <v>642</v>
      </c>
      <c r="D305" s="73" t="s">
        <v>949</v>
      </c>
      <c r="E305" s="74">
        <v>3</v>
      </c>
      <c r="F305" s="72" t="s">
        <v>116</v>
      </c>
      <c r="G305" s="71" t="s">
        <v>117</v>
      </c>
      <c r="H305" s="77">
        <v>96</v>
      </c>
      <c r="I305" s="77">
        <v>48</v>
      </c>
      <c r="J305" s="77">
        <v>36</v>
      </c>
      <c r="K305" s="76">
        <v>0</v>
      </c>
      <c r="L305" s="76">
        <v>12</v>
      </c>
      <c r="M305" s="108">
        <v>1</v>
      </c>
      <c r="N305" s="120">
        <f>IF(H305&lt;25,1,1+(H305-25)/H305)</f>
        <v>1.7395833333333335</v>
      </c>
      <c r="O305" s="108">
        <v>1</v>
      </c>
      <c r="P305" s="79">
        <f>J305*N305*O305</f>
        <v>62.625000000000007</v>
      </c>
      <c r="Q305" s="79">
        <f>L305*M305*N305</f>
        <v>20.875</v>
      </c>
      <c r="R305" s="79">
        <f>P305+Q305</f>
        <v>83.5</v>
      </c>
      <c r="S305" s="78"/>
    </row>
    <row r="306" spans="1:19" ht="20.100000000000001" customHeight="1" outlineLevel="2">
      <c r="A306" s="33" t="s">
        <v>113</v>
      </c>
      <c r="B306" s="41" t="s">
        <v>980</v>
      </c>
      <c r="C306" s="33" t="s">
        <v>611</v>
      </c>
      <c r="D306" s="70" t="s">
        <v>949</v>
      </c>
      <c r="E306" s="47">
        <v>3</v>
      </c>
      <c r="F306" s="33" t="s">
        <v>116</v>
      </c>
      <c r="G306" s="41" t="s">
        <v>117</v>
      </c>
      <c r="H306" s="44">
        <v>78</v>
      </c>
      <c r="I306" s="48">
        <v>48</v>
      </c>
      <c r="J306" s="48">
        <v>32</v>
      </c>
      <c r="K306" s="44">
        <v>0</v>
      </c>
      <c r="L306" s="44">
        <v>16</v>
      </c>
      <c r="M306" s="110" t="s">
        <v>670</v>
      </c>
      <c r="N306" s="92">
        <f>IF(H306&lt;25,1,1+(H306-25)/H306)</f>
        <v>1.6794871794871795</v>
      </c>
      <c r="O306" s="109">
        <v>1</v>
      </c>
      <c r="P306" s="34">
        <f>J306*N306*O306</f>
        <v>53.743589743589745</v>
      </c>
      <c r="Q306" s="34">
        <f>L306*M306*N306</f>
        <v>26.871794871794872</v>
      </c>
      <c r="R306" s="34">
        <f>P306+Q306</f>
        <v>80.615384615384613</v>
      </c>
      <c r="S306" s="31"/>
    </row>
    <row r="307" spans="1:19" ht="20.100000000000001" customHeight="1" outlineLevel="2">
      <c r="A307" s="33" t="s">
        <v>113</v>
      </c>
      <c r="B307" s="41" t="s">
        <v>114</v>
      </c>
      <c r="C307" s="33" t="s">
        <v>611</v>
      </c>
      <c r="D307" s="70" t="s">
        <v>949</v>
      </c>
      <c r="E307" s="47">
        <v>3</v>
      </c>
      <c r="F307" s="33" t="s">
        <v>116</v>
      </c>
      <c r="G307" s="41" t="s">
        <v>117</v>
      </c>
      <c r="H307" s="44">
        <v>79</v>
      </c>
      <c r="I307" s="48">
        <v>48</v>
      </c>
      <c r="J307" s="48">
        <v>32</v>
      </c>
      <c r="K307" s="44">
        <v>0</v>
      </c>
      <c r="L307" s="44">
        <v>16</v>
      </c>
      <c r="M307" s="110" t="s">
        <v>669</v>
      </c>
      <c r="N307" s="92">
        <f>IF(H307&lt;25,1,1+(H307-25)/H307)</f>
        <v>1.6835443037974684</v>
      </c>
      <c r="O307" s="109">
        <v>1</v>
      </c>
      <c r="P307" s="34">
        <f>J307*N307*O307</f>
        <v>53.87341772151899</v>
      </c>
      <c r="Q307" s="34">
        <f>L307*M307*N307</f>
        <v>26.936708860759495</v>
      </c>
      <c r="R307" s="34">
        <f>P307+Q307</f>
        <v>80.810126582278485</v>
      </c>
      <c r="S307" s="31"/>
    </row>
    <row r="308" spans="1:19" ht="20.100000000000001" customHeight="1" outlineLevel="2">
      <c r="A308" s="24"/>
      <c r="B308" s="41" t="s">
        <v>911</v>
      </c>
      <c r="C308" s="24"/>
      <c r="D308" s="70" t="s">
        <v>822</v>
      </c>
      <c r="E308" s="55"/>
      <c r="F308" s="33" t="s">
        <v>116</v>
      </c>
      <c r="G308" s="41" t="s">
        <v>943</v>
      </c>
      <c r="H308" s="56"/>
      <c r="I308" s="56"/>
      <c r="J308" s="56"/>
      <c r="K308" s="56"/>
      <c r="L308" s="56"/>
      <c r="M308" s="56"/>
      <c r="N308" s="56"/>
      <c r="O308" s="56"/>
      <c r="P308" s="24"/>
      <c r="Q308" s="55"/>
      <c r="R308" s="55">
        <v>15</v>
      </c>
      <c r="S308" s="24"/>
    </row>
    <row r="309" spans="1:19" ht="20.100000000000001" customHeight="1" outlineLevel="2">
      <c r="A309" s="33" t="s">
        <v>339</v>
      </c>
      <c r="B309" s="41" t="s">
        <v>979</v>
      </c>
      <c r="C309" s="33" t="s">
        <v>611</v>
      </c>
      <c r="D309" s="70" t="s">
        <v>662</v>
      </c>
      <c r="E309" s="47">
        <v>3</v>
      </c>
      <c r="F309" s="33" t="s">
        <v>116</v>
      </c>
      <c r="G309" s="41" t="s">
        <v>117</v>
      </c>
      <c r="H309" s="44">
        <v>23</v>
      </c>
      <c r="I309" s="48">
        <v>48</v>
      </c>
      <c r="J309" s="48">
        <v>48</v>
      </c>
      <c r="K309" s="48">
        <v>0</v>
      </c>
      <c r="L309" s="48">
        <v>0</v>
      </c>
      <c r="M309" s="109"/>
      <c r="N309" s="92">
        <f>IF(H309&lt;25,1,1+(H309-25)/H309)</f>
        <v>1</v>
      </c>
      <c r="O309" s="109">
        <v>1</v>
      </c>
      <c r="P309" s="34">
        <f>J309*N309*O309</f>
        <v>48</v>
      </c>
      <c r="Q309" s="34">
        <f>L309*M309*N309</f>
        <v>0</v>
      </c>
      <c r="R309" s="34">
        <f>P309+Q309</f>
        <v>48</v>
      </c>
      <c r="S309" s="31"/>
    </row>
    <row r="310" spans="1:19" ht="20.100000000000001" customHeight="1" outlineLevel="2">
      <c r="A310" s="57" t="s">
        <v>1392</v>
      </c>
      <c r="B310" s="60" t="s">
        <v>1393</v>
      </c>
      <c r="C310" s="57" t="s">
        <v>1509</v>
      </c>
      <c r="D310" s="70" t="s">
        <v>1502</v>
      </c>
      <c r="E310" s="62" t="s">
        <v>1444</v>
      </c>
      <c r="F310" s="33" t="s">
        <v>116</v>
      </c>
      <c r="G310" s="41" t="s">
        <v>1610</v>
      </c>
      <c r="H310" s="87">
        <v>23</v>
      </c>
      <c r="I310" s="56" t="s">
        <v>1494</v>
      </c>
      <c r="J310" s="56" t="s">
        <v>1495</v>
      </c>
      <c r="K310" s="56" t="s">
        <v>1494</v>
      </c>
      <c r="L310" s="56" t="s">
        <v>1495</v>
      </c>
      <c r="M310" s="56">
        <v>1</v>
      </c>
      <c r="N310" s="92"/>
      <c r="O310" s="112"/>
      <c r="P310" s="69"/>
      <c r="Q310" s="69"/>
      <c r="R310" s="69">
        <v>16</v>
      </c>
      <c r="S310" s="68" t="s">
        <v>1498</v>
      </c>
    </row>
    <row r="311" spans="1:19" ht="20.100000000000001" customHeight="1" outlineLevel="2">
      <c r="A311" s="35" t="s">
        <v>364</v>
      </c>
      <c r="B311" s="41" t="s">
        <v>978</v>
      </c>
      <c r="C311" s="33" t="s">
        <v>642</v>
      </c>
      <c r="D311" s="70" t="s">
        <v>949</v>
      </c>
      <c r="E311" s="40">
        <v>3</v>
      </c>
      <c r="F311" s="33" t="s">
        <v>116</v>
      </c>
      <c r="G311" s="41" t="s">
        <v>117</v>
      </c>
      <c r="H311" s="99">
        <v>42</v>
      </c>
      <c r="I311" s="49">
        <v>48</v>
      </c>
      <c r="J311" s="49">
        <v>48</v>
      </c>
      <c r="K311" s="43">
        <v>0</v>
      </c>
      <c r="L311" s="49">
        <v>0</v>
      </c>
      <c r="M311" s="109"/>
      <c r="N311" s="92">
        <f>IF(H311&lt;25,1,1+(H311-25)/H311)</f>
        <v>1.4047619047619047</v>
      </c>
      <c r="O311" s="109">
        <v>1</v>
      </c>
      <c r="P311" s="34">
        <f>J311*N311*O311</f>
        <v>67.428571428571416</v>
      </c>
      <c r="Q311" s="34">
        <f>L311*M311*N311</f>
        <v>0</v>
      </c>
      <c r="R311" s="34">
        <f>P311+Q311</f>
        <v>67.428571428571416</v>
      </c>
      <c r="S311" s="31"/>
    </row>
    <row r="312" spans="1:19" ht="20.100000000000001" customHeight="1" outlineLevel="2">
      <c r="A312" s="57" t="s">
        <v>1418</v>
      </c>
      <c r="B312" s="60" t="s">
        <v>1419</v>
      </c>
      <c r="C312" s="57" t="s">
        <v>1629</v>
      </c>
      <c r="D312" s="70" t="s">
        <v>1630</v>
      </c>
      <c r="E312" s="62" t="s">
        <v>1444</v>
      </c>
      <c r="F312" s="33" t="s">
        <v>116</v>
      </c>
      <c r="G312" s="41" t="s">
        <v>1610</v>
      </c>
      <c r="H312" s="87" t="s">
        <v>1478</v>
      </c>
      <c r="I312" s="56" t="s">
        <v>1494</v>
      </c>
      <c r="J312" s="56" t="s">
        <v>1496</v>
      </c>
      <c r="K312" s="56" t="s">
        <v>1494</v>
      </c>
      <c r="L312" s="56" t="s">
        <v>1496</v>
      </c>
      <c r="M312" s="56">
        <v>1</v>
      </c>
      <c r="N312" s="92"/>
      <c r="O312" s="112"/>
      <c r="P312" s="69"/>
      <c r="Q312" s="69"/>
      <c r="R312" s="69">
        <v>21.743589743589745</v>
      </c>
      <c r="S312" s="68" t="s">
        <v>1498</v>
      </c>
    </row>
    <row r="313" spans="1:19" ht="20.100000000000001" customHeight="1" outlineLevel="2">
      <c r="A313" s="24"/>
      <c r="B313" s="55"/>
      <c r="C313" s="24" t="s">
        <v>642</v>
      </c>
      <c r="D313" s="70" t="s">
        <v>1221</v>
      </c>
      <c r="E313" s="55">
        <v>14</v>
      </c>
      <c r="F313" s="33" t="s">
        <v>116</v>
      </c>
      <c r="G313" s="41" t="s">
        <v>1178</v>
      </c>
      <c r="H313" s="90">
        <v>6</v>
      </c>
      <c r="I313" s="56"/>
      <c r="J313" s="56"/>
      <c r="K313" s="56"/>
      <c r="L313" s="56"/>
      <c r="M313" s="56"/>
      <c r="N313" s="92">
        <f>IF(H313&lt;25,1,1+(H313-25)/H313)</f>
        <v>1</v>
      </c>
      <c r="O313" s="56"/>
      <c r="P313" s="24"/>
      <c r="Q313" s="55"/>
      <c r="R313" s="55">
        <f>0.3*13*H313</f>
        <v>23.4</v>
      </c>
      <c r="S313" s="24" t="s">
        <v>1235</v>
      </c>
    </row>
    <row r="314" spans="1:19" ht="20.100000000000001" customHeight="1" outlineLevel="2">
      <c r="A314" s="65"/>
      <c r="B314" s="66"/>
      <c r="C314" s="65"/>
      <c r="D314" s="70" t="s">
        <v>1702</v>
      </c>
      <c r="E314" s="66"/>
      <c r="F314" s="33" t="s">
        <v>116</v>
      </c>
      <c r="G314" s="41" t="s">
        <v>706</v>
      </c>
      <c r="H314" s="56">
        <v>7</v>
      </c>
      <c r="I314" s="67"/>
      <c r="J314" s="67"/>
      <c r="K314" s="67"/>
      <c r="L314" s="67"/>
      <c r="M314" s="112"/>
      <c r="N314" s="118"/>
      <c r="O314" s="112"/>
      <c r="P314" s="69"/>
      <c r="Q314" s="69"/>
      <c r="R314" s="69">
        <f>2*H314</f>
        <v>14</v>
      </c>
      <c r="S314" s="68" t="s">
        <v>1703</v>
      </c>
    </row>
    <row r="315" spans="1:19" ht="20.100000000000001" customHeight="1" outlineLevel="2">
      <c r="A315" s="24"/>
      <c r="B315" s="41"/>
      <c r="C315" s="33" t="s">
        <v>611</v>
      </c>
      <c r="D315" s="70" t="s">
        <v>593</v>
      </c>
      <c r="E315" s="55"/>
      <c r="F315" s="33" t="s">
        <v>116</v>
      </c>
      <c r="G315" s="41" t="s">
        <v>706</v>
      </c>
      <c r="H315" s="56">
        <v>4</v>
      </c>
      <c r="I315" s="56"/>
      <c r="J315" s="56"/>
      <c r="K315" s="56"/>
      <c r="L315" s="56"/>
      <c r="M315" s="56"/>
      <c r="N315" s="56"/>
      <c r="O315" s="56"/>
      <c r="P315" s="24"/>
      <c r="Q315" s="55"/>
      <c r="R315" s="54">
        <f>H315*14</f>
        <v>56</v>
      </c>
      <c r="S315" s="24"/>
    </row>
    <row r="316" spans="1:19" ht="20.100000000000001" customHeight="1" outlineLevel="1">
      <c r="A316" s="24"/>
      <c r="B316" s="41"/>
      <c r="C316" s="33"/>
      <c r="D316" s="70"/>
      <c r="E316" s="55"/>
      <c r="F316" s="125" t="s">
        <v>1796</v>
      </c>
      <c r="G316" s="41"/>
      <c r="H316" s="56"/>
      <c r="I316" s="56"/>
      <c r="J316" s="56"/>
      <c r="K316" s="56"/>
      <c r="L316" s="56"/>
      <c r="M316" s="56"/>
      <c r="N316" s="56"/>
      <c r="O316" s="56"/>
      <c r="P316" s="24"/>
      <c r="Q316" s="55"/>
      <c r="R316" s="54">
        <f>SUBTOTAL(9,R305:R315)</f>
        <v>506.49767236982427</v>
      </c>
      <c r="S316" s="24"/>
    </row>
    <row r="317" spans="1:19" ht="20.100000000000001" customHeight="1" outlineLevel="2">
      <c r="A317" s="35" t="s">
        <v>250</v>
      </c>
      <c r="B317" s="41" t="s">
        <v>251</v>
      </c>
      <c r="C317" s="33" t="s">
        <v>642</v>
      </c>
      <c r="D317" s="70" t="s">
        <v>662</v>
      </c>
      <c r="E317" s="40">
        <v>3</v>
      </c>
      <c r="F317" s="33" t="s">
        <v>252</v>
      </c>
      <c r="G317" s="41" t="s">
        <v>253</v>
      </c>
      <c r="H317" s="99">
        <v>46</v>
      </c>
      <c r="I317" s="49">
        <v>48</v>
      </c>
      <c r="J317" s="49">
        <v>48</v>
      </c>
      <c r="K317" s="43">
        <v>0</v>
      </c>
      <c r="L317" s="49">
        <v>0</v>
      </c>
      <c r="M317" s="109"/>
      <c r="N317" s="92">
        <f>IF(H317&lt;25,1,1+(H317-25)/H317)</f>
        <v>1.4565217391304348</v>
      </c>
      <c r="O317" s="109">
        <v>1</v>
      </c>
      <c r="P317" s="34">
        <f>J317*N317*O317</f>
        <v>69.913043478260875</v>
      </c>
      <c r="Q317" s="34">
        <f>L317*M317*N317</f>
        <v>0</v>
      </c>
      <c r="R317" s="34">
        <f>P317+Q317</f>
        <v>69.913043478260875</v>
      </c>
      <c r="S317" s="31"/>
    </row>
    <row r="318" spans="1:19" ht="20.100000000000001" customHeight="1" outlineLevel="2">
      <c r="A318" s="33" t="s">
        <v>400</v>
      </c>
      <c r="B318" s="41" t="s">
        <v>981</v>
      </c>
      <c r="C318" s="33" t="s">
        <v>611</v>
      </c>
      <c r="D318" s="70" t="s">
        <v>949</v>
      </c>
      <c r="E318" s="47">
        <v>3</v>
      </c>
      <c r="F318" s="33" t="s">
        <v>252</v>
      </c>
      <c r="G318" s="41" t="s">
        <v>253</v>
      </c>
      <c r="H318" s="44">
        <v>64</v>
      </c>
      <c r="I318" s="48">
        <v>48</v>
      </c>
      <c r="J318" s="48">
        <v>48</v>
      </c>
      <c r="K318" s="48">
        <v>0</v>
      </c>
      <c r="L318" s="48">
        <v>0</v>
      </c>
      <c r="M318" s="109"/>
      <c r="N318" s="92">
        <f>IF(H318&lt;25,1,1+(H318-25)/H318)</f>
        <v>1.609375</v>
      </c>
      <c r="O318" s="109">
        <v>1</v>
      </c>
      <c r="P318" s="34">
        <f>J318*N318*O318</f>
        <v>77.25</v>
      </c>
      <c r="Q318" s="34">
        <f>L318*M318*N318</f>
        <v>0</v>
      </c>
      <c r="R318" s="34">
        <f>P318+Q318</f>
        <v>77.25</v>
      </c>
      <c r="S318" s="31"/>
    </row>
    <row r="319" spans="1:19" ht="20.100000000000001" customHeight="1" outlineLevel="2">
      <c r="A319" s="57" t="s">
        <v>1114</v>
      </c>
      <c r="B319" s="60" t="s">
        <v>1115</v>
      </c>
      <c r="C319" s="57" t="s">
        <v>1088</v>
      </c>
      <c r="D319" s="70" t="s">
        <v>1082</v>
      </c>
      <c r="E319" s="62">
        <v>2</v>
      </c>
      <c r="F319" s="33" t="s">
        <v>252</v>
      </c>
      <c r="G319" s="41" t="s">
        <v>1134</v>
      </c>
      <c r="H319" s="87">
        <v>41</v>
      </c>
      <c r="I319" s="56">
        <v>0</v>
      </c>
      <c r="J319" s="56">
        <v>0</v>
      </c>
      <c r="K319" s="56">
        <v>0</v>
      </c>
      <c r="L319" s="56">
        <v>0</v>
      </c>
      <c r="M319" s="56"/>
      <c r="N319" s="92">
        <f>IF(H319&lt;25,1,1+(H319-25)/H319)</f>
        <v>1.3902439024390243</v>
      </c>
      <c r="O319" s="117">
        <v>1</v>
      </c>
      <c r="P319" s="24"/>
      <c r="Q319" s="64">
        <f>N319*E319*32</f>
        <v>88.975609756097555</v>
      </c>
      <c r="R319" s="64">
        <f>P319+Q319</f>
        <v>88.975609756097555</v>
      </c>
      <c r="S319" s="24"/>
    </row>
    <row r="320" spans="1:19" ht="20.100000000000001" customHeight="1" outlineLevel="2">
      <c r="A320" s="57" t="s">
        <v>1360</v>
      </c>
      <c r="B320" s="60" t="s">
        <v>1361</v>
      </c>
      <c r="C320" s="57" t="s">
        <v>1509</v>
      </c>
      <c r="D320" s="70" t="s">
        <v>1502</v>
      </c>
      <c r="E320" s="62" t="s">
        <v>1444</v>
      </c>
      <c r="F320" s="33" t="s">
        <v>252</v>
      </c>
      <c r="G320" s="41" t="s">
        <v>1596</v>
      </c>
      <c r="H320" s="87">
        <v>45</v>
      </c>
      <c r="I320" s="56" t="s">
        <v>1494</v>
      </c>
      <c r="J320" s="56" t="s">
        <v>1495</v>
      </c>
      <c r="K320" s="56" t="s">
        <v>1494</v>
      </c>
      <c r="L320" s="56" t="s">
        <v>1495</v>
      </c>
      <c r="M320" s="56">
        <v>1</v>
      </c>
      <c r="N320" s="92"/>
      <c r="O320" s="112"/>
      <c r="P320" s="69"/>
      <c r="Q320" s="69"/>
      <c r="R320" s="69">
        <v>23.111111111111111</v>
      </c>
      <c r="S320" s="68" t="s">
        <v>1498</v>
      </c>
    </row>
    <row r="321" spans="1:19" ht="20.100000000000001" customHeight="1" outlineLevel="2">
      <c r="A321" s="24"/>
      <c r="B321" s="55"/>
      <c r="C321" s="24" t="s">
        <v>642</v>
      </c>
      <c r="D321" s="70" t="s">
        <v>1223</v>
      </c>
      <c r="E321" s="55">
        <v>14</v>
      </c>
      <c r="F321" s="33" t="s">
        <v>252</v>
      </c>
      <c r="G321" s="41" t="s">
        <v>1181</v>
      </c>
      <c r="H321" s="90">
        <v>6</v>
      </c>
      <c r="I321" s="56"/>
      <c r="J321" s="56"/>
      <c r="K321" s="56"/>
      <c r="L321" s="56"/>
      <c r="M321" s="56"/>
      <c r="N321" s="92">
        <f>IF(H321&lt;25,1,1+(H321-25)/H321)</f>
        <v>1</v>
      </c>
      <c r="O321" s="56"/>
      <c r="P321" s="24"/>
      <c r="Q321" s="55"/>
      <c r="R321" s="55">
        <f>0.3*13*H321</f>
        <v>23.4</v>
      </c>
      <c r="S321" s="68" t="s">
        <v>1235</v>
      </c>
    </row>
    <row r="322" spans="1:19" ht="20.100000000000001" customHeight="1" outlineLevel="2">
      <c r="A322" s="65"/>
      <c r="B322" s="66"/>
      <c r="C322" s="65"/>
      <c r="D322" s="70" t="s">
        <v>1702</v>
      </c>
      <c r="E322" s="66"/>
      <c r="F322" s="33" t="s">
        <v>252</v>
      </c>
      <c r="G322" s="41" t="s">
        <v>707</v>
      </c>
      <c r="H322" s="56">
        <v>12</v>
      </c>
      <c r="I322" s="67"/>
      <c r="J322" s="67"/>
      <c r="K322" s="67"/>
      <c r="L322" s="67"/>
      <c r="M322" s="112"/>
      <c r="N322" s="118"/>
      <c r="O322" s="112"/>
      <c r="P322" s="69"/>
      <c r="Q322" s="69"/>
      <c r="R322" s="69">
        <f>2*H322</f>
        <v>24</v>
      </c>
      <c r="S322" s="68" t="s">
        <v>1703</v>
      </c>
    </row>
    <row r="323" spans="1:19" ht="20.100000000000001" customHeight="1" outlineLevel="2">
      <c r="A323" s="24"/>
      <c r="B323" s="41"/>
      <c r="C323" s="33" t="s">
        <v>611</v>
      </c>
      <c r="D323" s="70" t="s">
        <v>593</v>
      </c>
      <c r="E323" s="55"/>
      <c r="F323" s="33" t="s">
        <v>252</v>
      </c>
      <c r="G323" s="41" t="s">
        <v>707</v>
      </c>
      <c r="H323" s="56">
        <v>10</v>
      </c>
      <c r="I323" s="56"/>
      <c r="J323" s="56"/>
      <c r="K323" s="56"/>
      <c r="L323" s="56"/>
      <c r="M323" s="56"/>
      <c r="N323" s="56"/>
      <c r="O323" s="56"/>
      <c r="P323" s="24"/>
      <c r="Q323" s="55"/>
      <c r="R323" s="54">
        <f>H323*14</f>
        <v>140</v>
      </c>
      <c r="S323" s="24"/>
    </row>
    <row r="324" spans="1:19" ht="20.100000000000001" customHeight="1" outlineLevel="1">
      <c r="A324" s="24"/>
      <c r="B324" s="41"/>
      <c r="C324" s="33"/>
      <c r="D324" s="70"/>
      <c r="E324" s="55"/>
      <c r="F324" s="125" t="s">
        <v>1797</v>
      </c>
      <c r="G324" s="41"/>
      <c r="H324" s="56"/>
      <c r="I324" s="56"/>
      <c r="J324" s="56"/>
      <c r="K324" s="56"/>
      <c r="L324" s="56"/>
      <c r="M324" s="56"/>
      <c r="N324" s="56"/>
      <c r="O324" s="56"/>
      <c r="P324" s="24"/>
      <c r="Q324" s="55"/>
      <c r="R324" s="54">
        <f>SUBTOTAL(9,R317:R323)</f>
        <v>446.64976434546952</v>
      </c>
      <c r="S324" s="24"/>
    </row>
    <row r="325" spans="1:19" ht="20.100000000000001" customHeight="1" outlineLevel="2">
      <c r="A325" s="33" t="s">
        <v>113</v>
      </c>
      <c r="B325" s="41" t="s">
        <v>980</v>
      </c>
      <c r="C325" s="33" t="s">
        <v>611</v>
      </c>
      <c r="D325" s="70" t="s">
        <v>949</v>
      </c>
      <c r="E325" s="47">
        <v>3</v>
      </c>
      <c r="F325" s="33" t="s">
        <v>622</v>
      </c>
      <c r="G325" s="41" t="s">
        <v>623</v>
      </c>
      <c r="H325" s="44">
        <v>45</v>
      </c>
      <c r="I325" s="48">
        <v>48</v>
      </c>
      <c r="J325" s="48">
        <v>32</v>
      </c>
      <c r="K325" s="44">
        <v>0</v>
      </c>
      <c r="L325" s="44">
        <v>16</v>
      </c>
      <c r="M325" s="110" t="s">
        <v>669</v>
      </c>
      <c r="N325" s="92">
        <f>IF(H325&lt;25,1,1+(H325-25)/H325)</f>
        <v>1.4444444444444444</v>
      </c>
      <c r="O325" s="109">
        <v>1</v>
      </c>
      <c r="P325" s="34">
        <f>J325*N325*O325</f>
        <v>46.222222222222221</v>
      </c>
      <c r="Q325" s="34">
        <f>L325*M325*N325</f>
        <v>23.111111111111111</v>
      </c>
      <c r="R325" s="34">
        <f>P325+Q325</f>
        <v>69.333333333333329</v>
      </c>
      <c r="S325" s="31"/>
    </row>
    <row r="326" spans="1:19" ht="20.100000000000001" customHeight="1" outlineLevel="2">
      <c r="A326" s="33" t="s">
        <v>136</v>
      </c>
      <c r="B326" s="41" t="s">
        <v>137</v>
      </c>
      <c r="C326" s="33" t="s">
        <v>611</v>
      </c>
      <c r="D326" s="70" t="s">
        <v>949</v>
      </c>
      <c r="E326" s="47">
        <v>3</v>
      </c>
      <c r="F326" s="33" t="s">
        <v>622</v>
      </c>
      <c r="G326" s="41" t="s">
        <v>623</v>
      </c>
      <c r="H326" s="44">
        <v>7</v>
      </c>
      <c r="I326" s="48">
        <v>48</v>
      </c>
      <c r="J326" s="48">
        <v>48</v>
      </c>
      <c r="K326" s="48">
        <v>0</v>
      </c>
      <c r="L326" s="48">
        <v>0</v>
      </c>
      <c r="M326" s="109"/>
      <c r="N326" s="92">
        <f>IF(H326&lt;25,1,1+(H326-25)/H326)</f>
        <v>1</v>
      </c>
      <c r="O326" s="109">
        <v>1</v>
      </c>
      <c r="P326" s="34">
        <f>J326*N326*O326</f>
        <v>48</v>
      </c>
      <c r="Q326" s="34">
        <f>L326*M326*N326</f>
        <v>0</v>
      </c>
      <c r="R326" s="34">
        <f>P326+Q326</f>
        <v>48</v>
      </c>
      <c r="S326" s="31"/>
    </row>
    <row r="327" spans="1:19" ht="20.100000000000001" customHeight="1" outlineLevel="2">
      <c r="A327" s="57" t="s">
        <v>1270</v>
      </c>
      <c r="B327" s="60" t="s">
        <v>1271</v>
      </c>
      <c r="C327" s="57" t="s">
        <v>1509</v>
      </c>
      <c r="D327" s="70" t="s">
        <v>1502</v>
      </c>
      <c r="E327" s="62" t="s">
        <v>1444</v>
      </c>
      <c r="F327" s="33" t="s">
        <v>622</v>
      </c>
      <c r="G327" s="41" t="s">
        <v>1533</v>
      </c>
      <c r="H327" s="87">
        <v>8</v>
      </c>
      <c r="I327" s="56" t="s">
        <v>1494</v>
      </c>
      <c r="J327" s="56" t="s">
        <v>1495</v>
      </c>
      <c r="K327" s="56" t="s">
        <v>1494</v>
      </c>
      <c r="L327" s="56" t="s">
        <v>1495</v>
      </c>
      <c r="M327" s="56">
        <v>1</v>
      </c>
      <c r="N327" s="92"/>
      <c r="O327" s="112"/>
      <c r="P327" s="69"/>
      <c r="Q327" s="69"/>
      <c r="R327" s="69">
        <v>16</v>
      </c>
      <c r="S327" s="68" t="s">
        <v>1498</v>
      </c>
    </row>
    <row r="328" spans="1:19" ht="20.100000000000001" customHeight="1" outlineLevel="2">
      <c r="A328" s="65"/>
      <c r="B328" s="66"/>
      <c r="C328" s="24" t="s">
        <v>642</v>
      </c>
      <c r="D328" s="70" t="s">
        <v>1223</v>
      </c>
      <c r="E328" s="55">
        <v>14</v>
      </c>
      <c r="F328" s="33" t="s">
        <v>622</v>
      </c>
      <c r="G328" s="41" t="s">
        <v>1203</v>
      </c>
      <c r="H328" s="90">
        <v>2</v>
      </c>
      <c r="I328" s="67"/>
      <c r="J328" s="67"/>
      <c r="K328" s="67"/>
      <c r="L328" s="67"/>
      <c r="M328" s="112"/>
      <c r="N328" s="92">
        <f>IF(H328&lt;25,1,1+(H328-25)/H328)</f>
        <v>1</v>
      </c>
      <c r="O328" s="112"/>
      <c r="P328" s="69"/>
      <c r="Q328" s="69"/>
      <c r="R328" s="55">
        <f>0.3*13*H328</f>
        <v>7.8</v>
      </c>
      <c r="S328" s="24" t="s">
        <v>1235</v>
      </c>
    </row>
    <row r="329" spans="1:19" ht="20.100000000000001" customHeight="1" outlineLevel="2">
      <c r="A329" s="65"/>
      <c r="B329" s="66"/>
      <c r="C329" s="65"/>
      <c r="D329" s="70" t="s">
        <v>1702</v>
      </c>
      <c r="E329" s="66"/>
      <c r="F329" s="33" t="s">
        <v>622</v>
      </c>
      <c r="G329" s="41" t="s">
        <v>708</v>
      </c>
      <c r="H329" s="56">
        <v>4</v>
      </c>
      <c r="I329" s="67"/>
      <c r="J329" s="67"/>
      <c r="K329" s="67"/>
      <c r="L329" s="67"/>
      <c r="M329" s="112"/>
      <c r="N329" s="118"/>
      <c r="O329" s="112"/>
      <c r="P329" s="69"/>
      <c r="Q329" s="69"/>
      <c r="R329" s="69">
        <f>2*H329</f>
        <v>8</v>
      </c>
      <c r="S329" s="68" t="s">
        <v>1703</v>
      </c>
    </row>
    <row r="330" spans="1:19" ht="20.100000000000001" customHeight="1" outlineLevel="2">
      <c r="A330" s="24"/>
      <c r="B330" s="41"/>
      <c r="C330" s="33" t="s">
        <v>611</v>
      </c>
      <c r="D330" s="70" t="s">
        <v>593</v>
      </c>
      <c r="E330" s="55"/>
      <c r="F330" s="33" t="s">
        <v>622</v>
      </c>
      <c r="G330" s="41" t="s">
        <v>708</v>
      </c>
      <c r="H330" s="56">
        <v>2</v>
      </c>
      <c r="I330" s="56"/>
      <c r="J330" s="56"/>
      <c r="K330" s="56"/>
      <c r="L330" s="56"/>
      <c r="M330" s="56"/>
      <c r="N330" s="56"/>
      <c r="O330" s="56"/>
      <c r="P330" s="24"/>
      <c r="Q330" s="55"/>
      <c r="R330" s="54">
        <f>H330*14</f>
        <v>28</v>
      </c>
      <c r="S330" s="24"/>
    </row>
    <row r="331" spans="1:19" ht="20.100000000000001" customHeight="1" outlineLevel="1">
      <c r="A331" s="24"/>
      <c r="B331" s="41"/>
      <c r="C331" s="33"/>
      <c r="D331" s="70"/>
      <c r="E331" s="55"/>
      <c r="F331" s="125" t="s">
        <v>1798</v>
      </c>
      <c r="G331" s="41"/>
      <c r="H331" s="56"/>
      <c r="I331" s="56"/>
      <c r="J331" s="56"/>
      <c r="K331" s="56"/>
      <c r="L331" s="56"/>
      <c r="M331" s="56"/>
      <c r="N331" s="56"/>
      <c r="O331" s="56"/>
      <c r="P331" s="24"/>
      <c r="Q331" s="55"/>
      <c r="R331" s="54">
        <f>SUBTOTAL(9,R325:R330)</f>
        <v>177.13333333333333</v>
      </c>
      <c r="S331" s="24"/>
    </row>
    <row r="332" spans="1:19" ht="20.100000000000001" customHeight="1" outlineLevel="2">
      <c r="A332" s="35" t="s">
        <v>53</v>
      </c>
      <c r="B332" s="41" t="s">
        <v>54</v>
      </c>
      <c r="C332" s="33" t="s">
        <v>642</v>
      </c>
      <c r="D332" s="70" t="s">
        <v>662</v>
      </c>
      <c r="E332" s="40">
        <v>3</v>
      </c>
      <c r="F332" s="33" t="s">
        <v>55</v>
      </c>
      <c r="G332" s="41" t="s">
        <v>56</v>
      </c>
      <c r="H332" s="101">
        <v>9</v>
      </c>
      <c r="I332" s="49">
        <v>48</v>
      </c>
      <c r="J332" s="49">
        <v>48</v>
      </c>
      <c r="K332" s="43">
        <v>0</v>
      </c>
      <c r="L332" s="43">
        <v>0</v>
      </c>
      <c r="M332" s="109"/>
      <c r="N332" s="92">
        <f>IF(H332&lt;25,1,1+(H332-25)/H332)</f>
        <v>1</v>
      </c>
      <c r="O332" s="109">
        <v>1</v>
      </c>
      <c r="P332" s="34">
        <f>J332*N332*O332</f>
        <v>48</v>
      </c>
      <c r="Q332" s="34">
        <f>L332*M332*N332</f>
        <v>0</v>
      </c>
      <c r="R332" s="34">
        <f>P332+Q332</f>
        <v>48</v>
      </c>
      <c r="S332" s="31"/>
    </row>
    <row r="333" spans="1:19" ht="20.100000000000001" customHeight="1" outlineLevel="2">
      <c r="A333" s="35" t="s">
        <v>53</v>
      </c>
      <c r="B333" s="41" t="s">
        <v>54</v>
      </c>
      <c r="C333" s="33" t="s">
        <v>642</v>
      </c>
      <c r="D333" s="70" t="s">
        <v>949</v>
      </c>
      <c r="E333" s="40">
        <v>3</v>
      </c>
      <c r="F333" s="33" t="s">
        <v>55</v>
      </c>
      <c r="G333" s="41" t="s">
        <v>56</v>
      </c>
      <c r="H333" s="99">
        <v>9</v>
      </c>
      <c r="I333" s="49">
        <v>48</v>
      </c>
      <c r="J333" s="49">
        <v>48</v>
      </c>
      <c r="K333" s="48">
        <v>0</v>
      </c>
      <c r="L333" s="48">
        <v>0</v>
      </c>
      <c r="M333" s="109"/>
      <c r="N333" s="92">
        <f>IF(H333&lt;25,1,1+(H333-25)/H333)</f>
        <v>1</v>
      </c>
      <c r="O333" s="109">
        <v>1</v>
      </c>
      <c r="P333" s="34">
        <f>J333*N333*O333</f>
        <v>48</v>
      </c>
      <c r="Q333" s="34">
        <f>L333*M333*N333</f>
        <v>0</v>
      </c>
      <c r="R333" s="34">
        <f>P333+Q333</f>
        <v>48</v>
      </c>
      <c r="S333" s="31"/>
    </row>
    <row r="334" spans="1:19" ht="20.100000000000001" customHeight="1" outlineLevel="2">
      <c r="A334" s="57" t="s">
        <v>1250</v>
      </c>
      <c r="B334" s="60" t="s">
        <v>1251</v>
      </c>
      <c r="C334" s="57" t="s">
        <v>1504</v>
      </c>
      <c r="D334" s="70" t="s">
        <v>1502</v>
      </c>
      <c r="E334" s="62" t="s">
        <v>1444</v>
      </c>
      <c r="F334" s="33" t="s">
        <v>55</v>
      </c>
      <c r="G334" s="41" t="s">
        <v>1517</v>
      </c>
      <c r="H334" s="87" t="s">
        <v>1453</v>
      </c>
      <c r="I334" s="56" t="s">
        <v>1494</v>
      </c>
      <c r="J334" s="56" t="s">
        <v>1496</v>
      </c>
      <c r="K334" s="56" t="s">
        <v>1494</v>
      </c>
      <c r="L334" s="56" t="s">
        <v>1496</v>
      </c>
      <c r="M334" s="56">
        <v>1</v>
      </c>
      <c r="N334" s="92"/>
      <c r="O334" s="112"/>
      <c r="P334" s="69"/>
      <c r="Q334" s="69"/>
      <c r="R334" s="69">
        <v>16</v>
      </c>
      <c r="S334" s="68" t="s">
        <v>1498</v>
      </c>
    </row>
    <row r="335" spans="1:19" ht="20.100000000000001" customHeight="1" outlineLevel="2">
      <c r="A335" s="24"/>
      <c r="B335" s="41" t="s">
        <v>982</v>
      </c>
      <c r="C335" s="24"/>
      <c r="D335" s="70" t="s">
        <v>822</v>
      </c>
      <c r="E335" s="55"/>
      <c r="F335" s="33" t="s">
        <v>55</v>
      </c>
      <c r="G335" s="41" t="s">
        <v>56</v>
      </c>
      <c r="H335" s="56"/>
      <c r="I335" s="56"/>
      <c r="J335" s="56"/>
      <c r="K335" s="56"/>
      <c r="L335" s="56"/>
      <c r="M335" s="56"/>
      <c r="N335" s="56"/>
      <c r="O335" s="56"/>
      <c r="P335" s="24"/>
      <c r="Q335" s="55"/>
      <c r="R335" s="55">
        <v>15</v>
      </c>
      <c r="S335" s="24"/>
    </row>
    <row r="336" spans="1:19" ht="20.100000000000001" customHeight="1" outlineLevel="2">
      <c r="A336" s="35" t="s">
        <v>312</v>
      </c>
      <c r="B336" s="41" t="s">
        <v>313</v>
      </c>
      <c r="C336" s="33" t="s">
        <v>642</v>
      </c>
      <c r="D336" s="70" t="s">
        <v>662</v>
      </c>
      <c r="E336" s="40">
        <v>3</v>
      </c>
      <c r="F336" s="33" t="s">
        <v>55</v>
      </c>
      <c r="G336" s="41" t="s">
        <v>56</v>
      </c>
      <c r="H336" s="99">
        <v>43</v>
      </c>
      <c r="I336" s="49">
        <v>48</v>
      </c>
      <c r="J336" s="49">
        <v>48</v>
      </c>
      <c r="K336" s="43">
        <v>0</v>
      </c>
      <c r="L336" s="49">
        <v>0</v>
      </c>
      <c r="M336" s="109"/>
      <c r="N336" s="92">
        <f>IF(H336&lt;25,1,1+(H336-25)/H336)</f>
        <v>1.4186046511627908</v>
      </c>
      <c r="O336" s="109">
        <v>1</v>
      </c>
      <c r="P336" s="34">
        <f>J336*N336*O336</f>
        <v>68.093023255813961</v>
      </c>
      <c r="Q336" s="34">
        <f>L336*M336*N336</f>
        <v>0</v>
      </c>
      <c r="R336" s="34">
        <f>P336+Q336</f>
        <v>68.093023255813961</v>
      </c>
      <c r="S336" s="31"/>
    </row>
    <row r="337" spans="1:19" ht="20.100000000000001" customHeight="1" outlineLevel="2">
      <c r="A337" s="33" t="s">
        <v>312</v>
      </c>
      <c r="B337" s="41" t="s">
        <v>960</v>
      </c>
      <c r="C337" s="33" t="s">
        <v>611</v>
      </c>
      <c r="D337" s="70" t="s">
        <v>949</v>
      </c>
      <c r="E337" s="47">
        <v>3</v>
      </c>
      <c r="F337" s="33" t="s">
        <v>55</v>
      </c>
      <c r="G337" s="41" t="s">
        <v>56</v>
      </c>
      <c r="H337" s="44">
        <v>9</v>
      </c>
      <c r="I337" s="48">
        <v>48</v>
      </c>
      <c r="J337" s="48">
        <v>48</v>
      </c>
      <c r="K337" s="48">
        <v>0</v>
      </c>
      <c r="L337" s="48">
        <v>0</v>
      </c>
      <c r="M337" s="109"/>
      <c r="N337" s="92">
        <f>IF(H337&lt;25,1,1+(H337-25)/H337)</f>
        <v>1</v>
      </c>
      <c r="O337" s="109">
        <v>1</v>
      </c>
      <c r="P337" s="34">
        <f>J337*N337*O337</f>
        <v>48</v>
      </c>
      <c r="Q337" s="34">
        <f>L337*M337*N337</f>
        <v>0</v>
      </c>
      <c r="R337" s="34">
        <f>P337+Q337</f>
        <v>48</v>
      </c>
      <c r="S337" s="31"/>
    </row>
    <row r="338" spans="1:19" ht="20.100000000000001" customHeight="1" outlineLevel="2">
      <c r="A338" s="57" t="s">
        <v>1370</v>
      </c>
      <c r="B338" s="60" t="s">
        <v>1371</v>
      </c>
      <c r="C338" s="57" t="s">
        <v>1509</v>
      </c>
      <c r="D338" s="70" t="s">
        <v>1502</v>
      </c>
      <c r="E338" s="62" t="s">
        <v>1444</v>
      </c>
      <c r="F338" s="33" t="s">
        <v>55</v>
      </c>
      <c r="G338" s="41" t="s">
        <v>1517</v>
      </c>
      <c r="H338" s="87">
        <v>10</v>
      </c>
      <c r="I338" s="56" t="s">
        <v>1494</v>
      </c>
      <c r="J338" s="56" t="s">
        <v>1495</v>
      </c>
      <c r="K338" s="56" t="s">
        <v>1494</v>
      </c>
      <c r="L338" s="56" t="s">
        <v>1495</v>
      </c>
      <c r="M338" s="56">
        <v>1</v>
      </c>
      <c r="N338" s="92"/>
      <c r="O338" s="112"/>
      <c r="P338" s="69"/>
      <c r="Q338" s="69"/>
      <c r="R338" s="69">
        <v>16</v>
      </c>
      <c r="S338" s="68" t="s">
        <v>1498</v>
      </c>
    </row>
    <row r="339" spans="1:19" ht="20.100000000000001" customHeight="1" outlineLevel="2">
      <c r="A339" s="57" t="s">
        <v>1370</v>
      </c>
      <c r="B339" s="60" t="s">
        <v>1371</v>
      </c>
      <c r="C339" s="57" t="s">
        <v>1504</v>
      </c>
      <c r="D339" s="70" t="s">
        <v>1502</v>
      </c>
      <c r="E339" s="62" t="s">
        <v>1444</v>
      </c>
      <c r="F339" s="33" t="s">
        <v>55</v>
      </c>
      <c r="G339" s="41" t="s">
        <v>1517</v>
      </c>
      <c r="H339" s="87" t="s">
        <v>1460</v>
      </c>
      <c r="I339" s="56" t="s">
        <v>1494</v>
      </c>
      <c r="J339" s="56" t="s">
        <v>1496</v>
      </c>
      <c r="K339" s="56" t="s">
        <v>1494</v>
      </c>
      <c r="L339" s="56" t="s">
        <v>1496</v>
      </c>
      <c r="M339" s="56">
        <v>1</v>
      </c>
      <c r="N339" s="92"/>
      <c r="O339" s="112"/>
      <c r="P339" s="69"/>
      <c r="Q339" s="69"/>
      <c r="R339" s="69">
        <v>23.48936170212766</v>
      </c>
      <c r="S339" s="68" t="s">
        <v>1498</v>
      </c>
    </row>
    <row r="340" spans="1:19" ht="20.100000000000001" customHeight="1" outlineLevel="2">
      <c r="A340" s="24"/>
      <c r="B340" s="55"/>
      <c r="C340" s="24" t="s">
        <v>642</v>
      </c>
      <c r="D340" s="70" t="s">
        <v>1223</v>
      </c>
      <c r="E340" s="55">
        <v>14</v>
      </c>
      <c r="F340" s="33" t="s">
        <v>55</v>
      </c>
      <c r="G340" s="41" t="s">
        <v>1184</v>
      </c>
      <c r="H340" s="90">
        <v>4</v>
      </c>
      <c r="I340" s="56"/>
      <c r="J340" s="56"/>
      <c r="K340" s="56"/>
      <c r="L340" s="56"/>
      <c r="M340" s="56"/>
      <c r="N340" s="92">
        <f>IF(H340&lt;25,1,1+(H340-25)/H340)</f>
        <v>1</v>
      </c>
      <c r="O340" s="56"/>
      <c r="P340" s="24"/>
      <c r="Q340" s="55"/>
      <c r="R340" s="55">
        <f>0.3*13*H340</f>
        <v>15.6</v>
      </c>
      <c r="S340" s="24" t="s">
        <v>1235</v>
      </c>
    </row>
    <row r="341" spans="1:19" ht="20.100000000000001" customHeight="1" outlineLevel="2">
      <c r="A341" s="65"/>
      <c r="B341" s="66"/>
      <c r="C341" s="65"/>
      <c r="D341" s="70" t="s">
        <v>1702</v>
      </c>
      <c r="E341" s="66"/>
      <c r="F341" s="33" t="s">
        <v>55</v>
      </c>
      <c r="G341" s="41" t="s">
        <v>709</v>
      </c>
      <c r="H341" s="56">
        <v>7</v>
      </c>
      <c r="I341" s="67"/>
      <c r="J341" s="67"/>
      <c r="K341" s="67"/>
      <c r="L341" s="67"/>
      <c r="M341" s="112"/>
      <c r="N341" s="118"/>
      <c r="O341" s="112"/>
      <c r="P341" s="69"/>
      <c r="Q341" s="69"/>
      <c r="R341" s="69">
        <f>2*H341</f>
        <v>14</v>
      </c>
      <c r="S341" s="68" t="s">
        <v>1703</v>
      </c>
    </row>
    <row r="342" spans="1:19" ht="20.100000000000001" customHeight="1" outlineLevel="2">
      <c r="A342" s="24"/>
      <c r="B342" s="41"/>
      <c r="C342" s="33" t="s">
        <v>611</v>
      </c>
      <c r="D342" s="70" t="s">
        <v>593</v>
      </c>
      <c r="E342" s="55"/>
      <c r="F342" s="33" t="s">
        <v>55</v>
      </c>
      <c r="G342" s="41" t="s">
        <v>709</v>
      </c>
      <c r="H342" s="56">
        <v>4</v>
      </c>
      <c r="I342" s="56"/>
      <c r="J342" s="56"/>
      <c r="K342" s="56"/>
      <c r="L342" s="56"/>
      <c r="M342" s="56"/>
      <c r="N342" s="56"/>
      <c r="O342" s="56"/>
      <c r="P342" s="24"/>
      <c r="Q342" s="55"/>
      <c r="R342" s="54">
        <f>H342*14</f>
        <v>56</v>
      </c>
      <c r="S342" s="24"/>
    </row>
    <row r="343" spans="1:19" ht="20.100000000000001" customHeight="1" outlineLevel="1">
      <c r="A343" s="24"/>
      <c r="B343" s="41"/>
      <c r="C343" s="33"/>
      <c r="D343" s="70"/>
      <c r="E343" s="55"/>
      <c r="F343" s="125" t="s">
        <v>1799</v>
      </c>
      <c r="G343" s="41"/>
      <c r="H343" s="56"/>
      <c r="I343" s="56"/>
      <c r="J343" s="56"/>
      <c r="K343" s="56"/>
      <c r="L343" s="56"/>
      <c r="M343" s="56"/>
      <c r="N343" s="56"/>
      <c r="O343" s="56"/>
      <c r="P343" s="24"/>
      <c r="Q343" s="55"/>
      <c r="R343" s="54">
        <f>SUBTOTAL(9,R332:R342)</f>
        <v>368.18238495794162</v>
      </c>
      <c r="S343" s="24"/>
    </row>
    <row r="344" spans="1:19" ht="20.100000000000001" customHeight="1" outlineLevel="2">
      <c r="A344" s="65"/>
      <c r="B344" s="66"/>
      <c r="C344" s="65"/>
      <c r="D344" s="70" t="s">
        <v>1702</v>
      </c>
      <c r="E344" s="66"/>
      <c r="F344" s="33" t="s">
        <v>96</v>
      </c>
      <c r="G344" s="41" t="s">
        <v>1666</v>
      </c>
      <c r="H344" s="56">
        <v>2</v>
      </c>
      <c r="I344" s="67"/>
      <c r="J344" s="67"/>
      <c r="K344" s="67"/>
      <c r="L344" s="67"/>
      <c r="M344" s="112"/>
      <c r="N344" s="118"/>
      <c r="O344" s="112"/>
      <c r="P344" s="69"/>
      <c r="Q344" s="69"/>
      <c r="R344" s="69">
        <f>2*H344</f>
        <v>4</v>
      </c>
      <c r="S344" s="68" t="s">
        <v>1703</v>
      </c>
    </row>
    <row r="345" spans="1:19" ht="20.100000000000001" customHeight="1" outlineLevel="2">
      <c r="A345" s="65"/>
      <c r="B345" s="66"/>
      <c r="C345" s="65"/>
      <c r="D345" s="70" t="s">
        <v>1719</v>
      </c>
      <c r="E345" s="66"/>
      <c r="F345" s="33" t="s">
        <v>96</v>
      </c>
      <c r="G345" s="41" t="s">
        <v>1750</v>
      </c>
      <c r="H345" s="67"/>
      <c r="I345" s="67"/>
      <c r="J345" s="67"/>
      <c r="K345" s="67"/>
      <c r="L345" s="67"/>
      <c r="M345" s="112"/>
      <c r="N345" s="118"/>
      <c r="O345" s="112"/>
      <c r="P345" s="69"/>
      <c r="Q345" s="69"/>
      <c r="R345" s="69">
        <v>20</v>
      </c>
      <c r="S345" s="68" t="s">
        <v>1747</v>
      </c>
    </row>
    <row r="346" spans="1:19" ht="20.100000000000001" customHeight="1" outlineLevel="2">
      <c r="A346" s="35" t="s">
        <v>92</v>
      </c>
      <c r="B346" s="41" t="s">
        <v>93</v>
      </c>
      <c r="C346" s="33" t="s">
        <v>642</v>
      </c>
      <c r="D346" s="70" t="s">
        <v>949</v>
      </c>
      <c r="E346" s="40">
        <v>3</v>
      </c>
      <c r="F346" s="33" t="s">
        <v>96</v>
      </c>
      <c r="G346" s="41" t="s">
        <v>97</v>
      </c>
      <c r="H346" s="99">
        <v>35</v>
      </c>
      <c r="I346" s="49">
        <v>48</v>
      </c>
      <c r="J346" s="49">
        <v>44</v>
      </c>
      <c r="K346" s="49">
        <v>4</v>
      </c>
      <c r="L346" s="44">
        <v>0</v>
      </c>
      <c r="M346" s="110" t="s">
        <v>670</v>
      </c>
      <c r="N346" s="92">
        <f>IF(H346&lt;25,1,1+(H346-25)/H346)</f>
        <v>1.2857142857142856</v>
      </c>
      <c r="O346" s="109">
        <v>1</v>
      </c>
      <c r="P346" s="34">
        <f>J346*N346*O346</f>
        <v>56.571428571428569</v>
      </c>
      <c r="Q346" s="34">
        <f>K346*M346*N346</f>
        <v>5.1428571428571423</v>
      </c>
      <c r="R346" s="34">
        <f>P346+Q346</f>
        <v>61.714285714285708</v>
      </c>
      <c r="S346" s="31"/>
    </row>
    <row r="347" spans="1:19" ht="20.100000000000001" customHeight="1" outlineLevel="2">
      <c r="A347" s="57" t="s">
        <v>1268</v>
      </c>
      <c r="B347" s="60" t="s">
        <v>1269</v>
      </c>
      <c r="C347" s="57" t="s">
        <v>1504</v>
      </c>
      <c r="D347" s="70" t="s">
        <v>1502</v>
      </c>
      <c r="E347" s="62" t="s">
        <v>1444</v>
      </c>
      <c r="F347" s="33" t="s">
        <v>96</v>
      </c>
      <c r="G347" s="41" t="s">
        <v>1528</v>
      </c>
      <c r="H347" s="87" t="s">
        <v>1465</v>
      </c>
      <c r="I347" s="56" t="s">
        <v>1494</v>
      </c>
      <c r="J347" s="56" t="s">
        <v>1496</v>
      </c>
      <c r="K347" s="56" t="s">
        <v>1494</v>
      </c>
      <c r="L347" s="56" t="s">
        <v>1496</v>
      </c>
      <c r="M347" s="56">
        <v>1</v>
      </c>
      <c r="N347" s="92"/>
      <c r="O347" s="112"/>
      <c r="P347" s="69"/>
      <c r="Q347" s="69"/>
      <c r="R347" s="69">
        <v>19.878787878787879</v>
      </c>
      <c r="S347" s="68" t="s">
        <v>1498</v>
      </c>
    </row>
    <row r="348" spans="1:19" ht="20.100000000000001" customHeight="1" outlineLevel="2">
      <c r="A348" s="24"/>
      <c r="B348" s="41" t="s">
        <v>830</v>
      </c>
      <c r="C348" s="24"/>
      <c r="D348" s="70" t="s">
        <v>822</v>
      </c>
      <c r="E348" s="55"/>
      <c r="F348" s="33" t="s">
        <v>96</v>
      </c>
      <c r="G348" s="41" t="s">
        <v>97</v>
      </c>
      <c r="H348" s="56"/>
      <c r="I348" s="56"/>
      <c r="J348" s="56"/>
      <c r="K348" s="56"/>
      <c r="L348" s="56"/>
      <c r="M348" s="56"/>
      <c r="N348" s="56"/>
      <c r="O348" s="56"/>
      <c r="P348" s="24"/>
      <c r="Q348" s="55"/>
      <c r="R348" s="55">
        <v>15</v>
      </c>
      <c r="S348" s="24"/>
    </row>
    <row r="349" spans="1:19" ht="20.100000000000001" customHeight="1" outlineLevel="2">
      <c r="A349" s="33" t="s">
        <v>272</v>
      </c>
      <c r="B349" s="41" t="s">
        <v>273</v>
      </c>
      <c r="C349" s="33" t="s">
        <v>611</v>
      </c>
      <c r="D349" s="70" t="s">
        <v>949</v>
      </c>
      <c r="E349" s="47">
        <v>3</v>
      </c>
      <c r="F349" s="33" t="s">
        <v>96</v>
      </c>
      <c r="G349" s="41" t="s">
        <v>97</v>
      </c>
      <c r="H349" s="44">
        <v>40</v>
      </c>
      <c r="I349" s="48">
        <v>48</v>
      </c>
      <c r="J349" s="48">
        <v>48</v>
      </c>
      <c r="K349" s="48">
        <v>0</v>
      </c>
      <c r="L349" s="48">
        <v>0</v>
      </c>
      <c r="M349" s="109"/>
      <c r="N349" s="92">
        <f>IF(H349&lt;25,1,1+(H349-25)/H349)</f>
        <v>1.375</v>
      </c>
      <c r="O349" s="109">
        <v>1</v>
      </c>
      <c r="P349" s="34">
        <f>J349*N349*O349</f>
        <v>66</v>
      </c>
      <c r="Q349" s="34">
        <f>L349*M349*N349</f>
        <v>0</v>
      </c>
      <c r="R349" s="34">
        <f>P349+Q349</f>
        <v>66</v>
      </c>
      <c r="S349" s="31"/>
    </row>
    <row r="350" spans="1:19" ht="20.100000000000001" customHeight="1" outlineLevel="2">
      <c r="A350" s="57" t="s">
        <v>1346</v>
      </c>
      <c r="B350" s="60" t="s">
        <v>1347</v>
      </c>
      <c r="C350" s="57" t="s">
        <v>1509</v>
      </c>
      <c r="D350" s="70" t="s">
        <v>1502</v>
      </c>
      <c r="E350" s="62" t="s">
        <v>1444</v>
      </c>
      <c r="F350" s="33" t="s">
        <v>96</v>
      </c>
      <c r="G350" s="41" t="s">
        <v>1528</v>
      </c>
      <c r="H350" s="87">
        <v>37</v>
      </c>
      <c r="I350" s="56" t="s">
        <v>1494</v>
      </c>
      <c r="J350" s="56" t="s">
        <v>1495</v>
      </c>
      <c r="K350" s="56" t="s">
        <v>1494</v>
      </c>
      <c r="L350" s="56" t="s">
        <v>1495</v>
      </c>
      <c r="M350" s="56">
        <v>1</v>
      </c>
      <c r="N350" s="92"/>
      <c r="O350" s="112"/>
      <c r="P350" s="69"/>
      <c r="Q350" s="69"/>
      <c r="R350" s="69">
        <v>21.189189189189189</v>
      </c>
      <c r="S350" s="68" t="s">
        <v>1498</v>
      </c>
    </row>
    <row r="351" spans="1:19" ht="20.100000000000001" customHeight="1" outlineLevel="2">
      <c r="A351" s="65"/>
      <c r="B351" s="66"/>
      <c r="C351" s="24" t="s">
        <v>642</v>
      </c>
      <c r="D351" s="70" t="s">
        <v>1223</v>
      </c>
      <c r="E351" s="55">
        <v>14</v>
      </c>
      <c r="F351" s="33" t="s">
        <v>96</v>
      </c>
      <c r="G351" s="41" t="s">
        <v>1196</v>
      </c>
      <c r="H351" s="90">
        <v>2</v>
      </c>
      <c r="I351" s="67"/>
      <c r="J351" s="67"/>
      <c r="K351" s="67"/>
      <c r="L351" s="67"/>
      <c r="M351" s="112"/>
      <c r="N351" s="92">
        <f>IF(H351&lt;25,1,1+(H351-25)/H351)</f>
        <v>1</v>
      </c>
      <c r="O351" s="112"/>
      <c r="P351" s="69"/>
      <c r="Q351" s="69"/>
      <c r="R351" s="55">
        <f>0.3*13*H351</f>
        <v>7.8</v>
      </c>
      <c r="S351" s="24" t="s">
        <v>1235</v>
      </c>
    </row>
    <row r="352" spans="1:19" ht="20.100000000000001" customHeight="1" outlineLevel="2">
      <c r="A352" s="24"/>
      <c r="B352" s="41"/>
      <c r="C352" s="33" t="s">
        <v>611</v>
      </c>
      <c r="D352" s="70" t="s">
        <v>593</v>
      </c>
      <c r="E352" s="55"/>
      <c r="F352" s="33" t="s">
        <v>96</v>
      </c>
      <c r="G352" s="41" t="s">
        <v>97</v>
      </c>
      <c r="H352" s="56">
        <v>3</v>
      </c>
      <c r="I352" s="56"/>
      <c r="J352" s="56"/>
      <c r="K352" s="56"/>
      <c r="L352" s="56"/>
      <c r="M352" s="56"/>
      <c r="N352" s="56"/>
      <c r="O352" s="56"/>
      <c r="P352" s="24"/>
      <c r="Q352" s="55"/>
      <c r="R352" s="54">
        <f>H352*14</f>
        <v>42</v>
      </c>
      <c r="S352" s="24"/>
    </row>
    <row r="353" spans="1:20" ht="20.100000000000001" customHeight="1" outlineLevel="2">
      <c r="A353" s="65"/>
      <c r="B353" s="66"/>
      <c r="C353" s="65"/>
      <c r="D353" s="70" t="s">
        <v>1702</v>
      </c>
      <c r="E353" s="66"/>
      <c r="F353" s="33" t="s">
        <v>96</v>
      </c>
      <c r="G353" s="41" t="s">
        <v>1667</v>
      </c>
      <c r="H353" s="56">
        <v>2</v>
      </c>
      <c r="I353" s="67"/>
      <c r="J353" s="67"/>
      <c r="K353" s="67"/>
      <c r="L353" s="67"/>
      <c r="M353" s="112"/>
      <c r="N353" s="118"/>
      <c r="O353" s="112"/>
      <c r="P353" s="69"/>
      <c r="Q353" s="69"/>
      <c r="R353" s="69">
        <f>2*H353</f>
        <v>4</v>
      </c>
      <c r="S353" s="68" t="s">
        <v>1703</v>
      </c>
    </row>
    <row r="354" spans="1:20" ht="20.100000000000001" customHeight="1" outlineLevel="1">
      <c r="A354" s="65"/>
      <c r="B354" s="66"/>
      <c r="C354" s="65"/>
      <c r="D354" s="70"/>
      <c r="E354" s="66"/>
      <c r="F354" s="125" t="s">
        <v>1800</v>
      </c>
      <c r="G354" s="41"/>
      <c r="H354" s="56"/>
      <c r="I354" s="67"/>
      <c r="J354" s="67"/>
      <c r="K354" s="67"/>
      <c r="L354" s="67"/>
      <c r="M354" s="112"/>
      <c r="N354" s="118"/>
      <c r="O354" s="112"/>
      <c r="P354" s="69"/>
      <c r="Q354" s="69"/>
      <c r="R354" s="69">
        <f>SUBTOTAL(9,R344:R353)</f>
        <v>261.58226278226277</v>
      </c>
      <c r="S354" s="68"/>
    </row>
    <row r="355" spans="1:20" ht="20.100000000000001" customHeight="1" outlineLevel="2">
      <c r="A355" s="33" t="s">
        <v>402</v>
      </c>
      <c r="B355" s="41" t="s">
        <v>984</v>
      </c>
      <c r="C355" s="33" t="s">
        <v>611</v>
      </c>
      <c r="D355" s="70" t="s">
        <v>949</v>
      </c>
      <c r="E355" s="47">
        <v>3</v>
      </c>
      <c r="F355" s="33" t="s">
        <v>227</v>
      </c>
      <c r="G355" s="41" t="s">
        <v>228</v>
      </c>
      <c r="H355" s="44">
        <v>22</v>
      </c>
      <c r="I355" s="48">
        <v>48</v>
      </c>
      <c r="J355" s="48">
        <v>48</v>
      </c>
      <c r="K355" s="48">
        <v>0</v>
      </c>
      <c r="L355" s="48">
        <v>0</v>
      </c>
      <c r="M355" s="109"/>
      <c r="N355" s="92">
        <f>IF(H355&lt;25,1,1+(H355-25)/H355)</f>
        <v>1</v>
      </c>
      <c r="O355" s="109">
        <v>1</v>
      </c>
      <c r="P355" s="34">
        <f>J355*N355*O355</f>
        <v>48</v>
      </c>
      <c r="Q355" s="34">
        <f>L355*M355*N355</f>
        <v>0</v>
      </c>
      <c r="R355" s="34">
        <f>P355+Q355</f>
        <v>48</v>
      </c>
      <c r="S355" s="31"/>
    </row>
    <row r="356" spans="1:20" ht="20.100000000000001" customHeight="1" outlineLevel="2">
      <c r="A356" s="57" t="s">
        <v>1272</v>
      </c>
      <c r="B356" s="60" t="s">
        <v>1273</v>
      </c>
      <c r="C356" s="57" t="s">
        <v>1509</v>
      </c>
      <c r="D356" s="70" t="s">
        <v>1502</v>
      </c>
      <c r="E356" s="62" t="s">
        <v>1444</v>
      </c>
      <c r="F356" s="33" t="s">
        <v>227</v>
      </c>
      <c r="G356" s="41" t="s">
        <v>1537</v>
      </c>
      <c r="H356" s="87">
        <v>20</v>
      </c>
      <c r="I356" s="56" t="s">
        <v>1494</v>
      </c>
      <c r="J356" s="56" t="s">
        <v>1495</v>
      </c>
      <c r="K356" s="56" t="s">
        <v>1494</v>
      </c>
      <c r="L356" s="56" t="s">
        <v>1495</v>
      </c>
      <c r="M356" s="56">
        <v>1</v>
      </c>
      <c r="N356" s="92"/>
      <c r="O356" s="112"/>
      <c r="P356" s="69"/>
      <c r="Q356" s="69"/>
      <c r="R356" s="69">
        <v>16</v>
      </c>
      <c r="S356" s="68" t="s">
        <v>1498</v>
      </c>
    </row>
    <row r="357" spans="1:20" ht="20.100000000000001" customHeight="1" outlineLevel="2">
      <c r="A357" s="57" t="s">
        <v>1092</v>
      </c>
      <c r="B357" s="60" t="s">
        <v>1093</v>
      </c>
      <c r="C357" s="57" t="s">
        <v>611</v>
      </c>
      <c r="D357" s="70" t="s">
        <v>1089</v>
      </c>
      <c r="E357" s="62">
        <v>2</v>
      </c>
      <c r="F357" s="33" t="s">
        <v>227</v>
      </c>
      <c r="G357" s="41" t="s">
        <v>1146</v>
      </c>
      <c r="H357" s="87">
        <v>60</v>
      </c>
      <c r="I357" s="56">
        <v>0</v>
      </c>
      <c r="J357" s="56">
        <v>0</v>
      </c>
      <c r="K357" s="56">
        <v>0</v>
      </c>
      <c r="L357" s="56">
        <v>0</v>
      </c>
      <c r="M357" s="56"/>
      <c r="N357" s="92">
        <f>IF(H357&lt;25,1,1+(H357-25)/H357)</f>
        <v>1.5833333333333335</v>
      </c>
      <c r="O357" s="117">
        <v>1</v>
      </c>
      <c r="P357" s="24"/>
      <c r="Q357" s="64">
        <f>N357*E357*32</f>
        <v>101.33333333333334</v>
      </c>
      <c r="R357" s="64">
        <f>P357+Q357</f>
        <v>101.33333333333334</v>
      </c>
      <c r="S357" s="24"/>
    </row>
    <row r="358" spans="1:20" ht="20.100000000000001" customHeight="1" outlineLevel="2">
      <c r="A358" s="58" t="s">
        <v>1102</v>
      </c>
      <c r="B358" s="63" t="s">
        <v>1103</v>
      </c>
      <c r="C358" s="57" t="s">
        <v>642</v>
      </c>
      <c r="D358" s="70" t="s">
        <v>1082</v>
      </c>
      <c r="E358" s="61">
        <v>1</v>
      </c>
      <c r="F358" s="33" t="s">
        <v>227</v>
      </c>
      <c r="G358" s="41" t="s">
        <v>228</v>
      </c>
      <c r="H358" s="100">
        <v>4</v>
      </c>
      <c r="I358" s="56">
        <v>0</v>
      </c>
      <c r="J358" s="56">
        <v>0</v>
      </c>
      <c r="K358" s="56">
        <v>0</v>
      </c>
      <c r="L358" s="56">
        <v>0</v>
      </c>
      <c r="M358" s="56"/>
      <c r="N358" s="92">
        <f>IF(H358&lt;25,1,1+(H358-25)/H358)</f>
        <v>1</v>
      </c>
      <c r="O358" s="117">
        <v>1</v>
      </c>
      <c r="P358" s="24"/>
      <c r="Q358" s="64">
        <f>N358*E358*32</f>
        <v>32</v>
      </c>
      <c r="R358" s="64">
        <f>P358+Q358</f>
        <v>32</v>
      </c>
      <c r="S358" s="24"/>
    </row>
    <row r="359" spans="1:20" ht="20.100000000000001" customHeight="1" outlineLevel="2">
      <c r="A359" s="35" t="s">
        <v>225</v>
      </c>
      <c r="B359" s="41" t="s">
        <v>226</v>
      </c>
      <c r="C359" s="33" t="s">
        <v>642</v>
      </c>
      <c r="D359" s="70" t="s">
        <v>949</v>
      </c>
      <c r="E359" s="40">
        <v>3</v>
      </c>
      <c r="F359" s="33" t="s">
        <v>227</v>
      </c>
      <c r="G359" s="41" t="s">
        <v>228</v>
      </c>
      <c r="H359" s="99">
        <v>37</v>
      </c>
      <c r="I359" s="49">
        <v>48</v>
      </c>
      <c r="J359" s="49">
        <v>48</v>
      </c>
      <c r="K359" s="43">
        <v>0</v>
      </c>
      <c r="L359" s="49">
        <v>0</v>
      </c>
      <c r="M359" s="109"/>
      <c r="N359" s="92">
        <f>IF(H359&lt;25,1,1+(H359-25)/H359)</f>
        <v>1.3243243243243243</v>
      </c>
      <c r="O359" s="109">
        <v>1</v>
      </c>
      <c r="P359" s="34">
        <f>J359*N359*O359</f>
        <v>63.567567567567565</v>
      </c>
      <c r="Q359" s="34">
        <f>L359*M359*N359</f>
        <v>0</v>
      </c>
      <c r="R359" s="34">
        <f>P359+Q359</f>
        <v>63.567567567567565</v>
      </c>
      <c r="S359" s="31"/>
    </row>
    <row r="360" spans="1:20" ht="20.100000000000001" customHeight="1" outlineLevel="2">
      <c r="A360" s="57" t="s">
        <v>1312</v>
      </c>
      <c r="B360" s="60" t="s">
        <v>1313</v>
      </c>
      <c r="C360" s="57" t="s">
        <v>1504</v>
      </c>
      <c r="D360" s="70" t="s">
        <v>1502</v>
      </c>
      <c r="E360" s="62" t="s">
        <v>1444</v>
      </c>
      <c r="F360" s="33" t="s">
        <v>227</v>
      </c>
      <c r="G360" s="41" t="s">
        <v>1537</v>
      </c>
      <c r="H360" s="87" t="s">
        <v>1477</v>
      </c>
      <c r="I360" s="56" t="s">
        <v>1494</v>
      </c>
      <c r="J360" s="56" t="s">
        <v>1496</v>
      </c>
      <c r="K360" s="56" t="s">
        <v>1494</v>
      </c>
      <c r="L360" s="56" t="s">
        <v>1496</v>
      </c>
      <c r="M360" s="56">
        <v>1</v>
      </c>
      <c r="N360" s="92"/>
      <c r="O360" s="112"/>
      <c r="P360" s="69"/>
      <c r="Q360" s="69"/>
      <c r="R360" s="69">
        <v>22.243902439024389</v>
      </c>
      <c r="S360" s="68" t="s">
        <v>1498</v>
      </c>
    </row>
    <row r="361" spans="1:20" ht="20.100000000000001" customHeight="1" outlineLevel="2">
      <c r="A361" s="24"/>
      <c r="B361" s="41" t="s">
        <v>985</v>
      </c>
      <c r="C361" s="24"/>
      <c r="D361" s="70" t="s">
        <v>822</v>
      </c>
      <c r="E361" s="55"/>
      <c r="F361" s="33" t="s">
        <v>227</v>
      </c>
      <c r="G361" s="41" t="s">
        <v>946</v>
      </c>
      <c r="H361" s="56"/>
      <c r="I361" s="56"/>
      <c r="J361" s="56"/>
      <c r="K361" s="56"/>
      <c r="L361" s="56"/>
      <c r="M361" s="56"/>
      <c r="N361" s="56"/>
      <c r="O361" s="56"/>
      <c r="P361" s="24"/>
      <c r="Q361" s="55"/>
      <c r="R361" s="55">
        <v>15</v>
      </c>
      <c r="S361" s="24"/>
    </row>
    <row r="362" spans="1:20" s="18" customFormat="1" ht="20.100000000000001" customHeight="1" outlineLevel="2">
      <c r="A362" s="35" t="s">
        <v>242</v>
      </c>
      <c r="B362" s="41" t="s">
        <v>983</v>
      </c>
      <c r="C362" s="33" t="s">
        <v>642</v>
      </c>
      <c r="D362" s="70" t="s">
        <v>949</v>
      </c>
      <c r="E362" s="40">
        <v>2</v>
      </c>
      <c r="F362" s="33" t="s">
        <v>227</v>
      </c>
      <c r="G362" s="41" t="s">
        <v>228</v>
      </c>
      <c r="H362" s="99">
        <v>30</v>
      </c>
      <c r="I362" s="49">
        <v>32</v>
      </c>
      <c r="J362" s="49">
        <v>32</v>
      </c>
      <c r="K362" s="43">
        <v>0</v>
      </c>
      <c r="L362" s="49">
        <v>0</v>
      </c>
      <c r="M362" s="109"/>
      <c r="N362" s="92">
        <f>IF(H362&lt;25,1,1+(H362-25)/H362)</f>
        <v>1.1666666666666667</v>
      </c>
      <c r="O362" s="109">
        <v>1</v>
      </c>
      <c r="P362" s="34">
        <f>J362*N362*O362</f>
        <v>37.333333333333336</v>
      </c>
      <c r="Q362" s="34">
        <f>L362*M362*N362</f>
        <v>0</v>
      </c>
      <c r="R362" s="34">
        <f>P362+Q362</f>
        <v>37.333333333333336</v>
      </c>
      <c r="S362" s="31"/>
      <c r="T362" s="78"/>
    </row>
    <row r="363" spans="1:20" s="18" customFormat="1" ht="20.100000000000001" customHeight="1" outlineLevel="2">
      <c r="A363" s="35" t="s">
        <v>242</v>
      </c>
      <c r="B363" s="41" t="s">
        <v>243</v>
      </c>
      <c r="C363" s="33" t="s">
        <v>642</v>
      </c>
      <c r="D363" s="70" t="s">
        <v>662</v>
      </c>
      <c r="E363" s="40">
        <v>2</v>
      </c>
      <c r="F363" s="33" t="s">
        <v>227</v>
      </c>
      <c r="G363" s="41" t="s">
        <v>228</v>
      </c>
      <c r="H363" s="99">
        <v>30</v>
      </c>
      <c r="I363" s="49">
        <v>32</v>
      </c>
      <c r="J363" s="43">
        <v>32</v>
      </c>
      <c r="K363" s="43">
        <v>0</v>
      </c>
      <c r="L363" s="43">
        <v>0</v>
      </c>
      <c r="M363" s="109"/>
      <c r="N363" s="92">
        <f>IF(H363&lt;25,1,1+(H363-25)/H363)</f>
        <v>1.1666666666666667</v>
      </c>
      <c r="O363" s="109">
        <v>1</v>
      </c>
      <c r="P363" s="34">
        <f>J363*N363*O363</f>
        <v>37.333333333333336</v>
      </c>
      <c r="Q363" s="34">
        <f>L363*M363*N363</f>
        <v>0</v>
      </c>
      <c r="R363" s="34">
        <f>P363+Q363</f>
        <v>37.333333333333336</v>
      </c>
      <c r="S363" s="31"/>
      <c r="T363" s="81"/>
    </row>
    <row r="364" spans="1:20" ht="20.100000000000001" customHeight="1" outlineLevel="2">
      <c r="A364" s="24"/>
      <c r="B364" s="55"/>
      <c r="C364" s="24" t="s">
        <v>642</v>
      </c>
      <c r="D364" s="70" t="s">
        <v>1223</v>
      </c>
      <c r="E364" s="55">
        <v>14</v>
      </c>
      <c r="F364" s="33" t="s">
        <v>227</v>
      </c>
      <c r="G364" s="41" t="s">
        <v>1190</v>
      </c>
      <c r="H364" s="90">
        <v>3</v>
      </c>
      <c r="I364" s="56"/>
      <c r="J364" s="56"/>
      <c r="K364" s="56"/>
      <c r="L364" s="56"/>
      <c r="M364" s="56"/>
      <c r="N364" s="92">
        <f>IF(H364&lt;25,1,1+(H364-25)/H364)</f>
        <v>1</v>
      </c>
      <c r="O364" s="56"/>
      <c r="P364" s="24"/>
      <c r="Q364" s="55"/>
      <c r="R364" s="55">
        <f>0.3*13*H364</f>
        <v>11.7</v>
      </c>
      <c r="S364" s="24" t="s">
        <v>1235</v>
      </c>
    </row>
    <row r="365" spans="1:20" ht="20.100000000000001" customHeight="1" outlineLevel="2">
      <c r="A365" s="65"/>
      <c r="B365" s="66"/>
      <c r="C365" s="65"/>
      <c r="D365" s="70" t="s">
        <v>1702</v>
      </c>
      <c r="E365" s="66"/>
      <c r="F365" s="33" t="s">
        <v>227</v>
      </c>
      <c r="G365" s="41" t="s">
        <v>711</v>
      </c>
      <c r="H365" s="56">
        <v>6</v>
      </c>
      <c r="I365" s="67"/>
      <c r="J365" s="67"/>
      <c r="K365" s="67"/>
      <c r="L365" s="67"/>
      <c r="M365" s="112"/>
      <c r="N365" s="118"/>
      <c r="O365" s="112"/>
      <c r="P365" s="69"/>
      <c r="Q365" s="69"/>
      <c r="R365" s="69">
        <f>2*H365</f>
        <v>12</v>
      </c>
      <c r="S365" s="68" t="s">
        <v>1703</v>
      </c>
    </row>
    <row r="366" spans="1:20" ht="20.100000000000001" customHeight="1" outlineLevel="2">
      <c r="A366" s="24"/>
      <c r="B366" s="41"/>
      <c r="C366" s="33" t="s">
        <v>611</v>
      </c>
      <c r="D366" s="70" t="s">
        <v>593</v>
      </c>
      <c r="E366" s="55"/>
      <c r="F366" s="33" t="s">
        <v>227</v>
      </c>
      <c r="G366" s="41" t="s">
        <v>711</v>
      </c>
      <c r="H366" s="56">
        <v>3</v>
      </c>
      <c r="I366" s="56"/>
      <c r="J366" s="56"/>
      <c r="K366" s="56"/>
      <c r="L366" s="56"/>
      <c r="M366" s="56"/>
      <c r="N366" s="56"/>
      <c r="O366" s="56"/>
      <c r="P366" s="24"/>
      <c r="Q366" s="55"/>
      <c r="R366" s="54">
        <f>H366*14</f>
        <v>42</v>
      </c>
      <c r="S366" s="24"/>
    </row>
    <row r="367" spans="1:20" ht="20.100000000000001" customHeight="1" outlineLevel="1">
      <c r="A367" s="24"/>
      <c r="B367" s="41"/>
      <c r="C367" s="33"/>
      <c r="D367" s="70"/>
      <c r="E367" s="55"/>
      <c r="F367" s="125" t="s">
        <v>1801</v>
      </c>
      <c r="G367" s="41"/>
      <c r="H367" s="56"/>
      <c r="I367" s="56"/>
      <c r="J367" s="56"/>
      <c r="K367" s="56"/>
      <c r="L367" s="56"/>
      <c r="M367" s="56"/>
      <c r="N367" s="56"/>
      <c r="O367" s="56"/>
      <c r="P367" s="24"/>
      <c r="Q367" s="55"/>
      <c r="R367" s="54">
        <f>SUBTOTAL(9,R355:R366)</f>
        <v>438.51147000659194</v>
      </c>
      <c r="S367" s="24"/>
    </row>
    <row r="368" spans="1:20" ht="20.100000000000001" customHeight="1" outlineLevel="2">
      <c r="A368" s="24"/>
      <c r="B368" s="41" t="s">
        <v>988</v>
      </c>
      <c r="C368" s="24"/>
      <c r="D368" s="70" t="s">
        <v>822</v>
      </c>
      <c r="E368" s="55"/>
      <c r="F368" s="33" t="s">
        <v>612</v>
      </c>
      <c r="G368" s="41" t="s">
        <v>613</v>
      </c>
      <c r="H368" s="56"/>
      <c r="I368" s="56"/>
      <c r="J368" s="56"/>
      <c r="K368" s="56"/>
      <c r="L368" s="56"/>
      <c r="M368" s="56"/>
      <c r="N368" s="56"/>
      <c r="O368" s="56"/>
      <c r="P368" s="24"/>
      <c r="Q368" s="55"/>
      <c r="R368" s="55">
        <v>15</v>
      </c>
      <c r="S368" s="24"/>
    </row>
    <row r="369" spans="1:19" ht="20.100000000000001" customHeight="1" outlineLevel="2">
      <c r="A369" s="33" t="s">
        <v>597</v>
      </c>
      <c r="B369" s="41" t="s">
        <v>598</v>
      </c>
      <c r="C369" s="33" t="s">
        <v>611</v>
      </c>
      <c r="D369" s="70" t="s">
        <v>949</v>
      </c>
      <c r="E369" s="47">
        <v>2</v>
      </c>
      <c r="F369" s="33" t="s">
        <v>612</v>
      </c>
      <c r="G369" s="41" t="s">
        <v>613</v>
      </c>
      <c r="H369" s="44">
        <v>32</v>
      </c>
      <c r="I369" s="48">
        <v>32</v>
      </c>
      <c r="J369" s="48">
        <v>32</v>
      </c>
      <c r="K369" s="48">
        <v>0</v>
      </c>
      <c r="L369" s="48">
        <v>0</v>
      </c>
      <c r="M369" s="109"/>
      <c r="N369" s="92">
        <f t="shared" ref="N369:N380" si="0">IF(H369&lt;25,1,1+(H369-25)/H369)</f>
        <v>1.21875</v>
      </c>
      <c r="O369" s="109">
        <v>1</v>
      </c>
      <c r="P369" s="34">
        <f t="shared" ref="P369:P377" si="1">J369*N369*O369</f>
        <v>39</v>
      </c>
      <c r="Q369" s="34">
        <f t="shared" ref="Q369:Q377" si="2">L369*M369*N369</f>
        <v>0</v>
      </c>
      <c r="R369" s="34">
        <f t="shared" ref="R369:R380" si="3">P369+Q369</f>
        <v>39</v>
      </c>
      <c r="S369" s="31"/>
    </row>
    <row r="370" spans="1:19" ht="20.100000000000001" customHeight="1" outlineLevel="2">
      <c r="A370" s="35" t="s">
        <v>600</v>
      </c>
      <c r="B370" s="41" t="s">
        <v>987</v>
      </c>
      <c r="C370" s="33" t="s">
        <v>642</v>
      </c>
      <c r="D370" s="70" t="s">
        <v>949</v>
      </c>
      <c r="E370" s="40">
        <v>3</v>
      </c>
      <c r="F370" s="33" t="s">
        <v>612</v>
      </c>
      <c r="G370" s="41" t="s">
        <v>613</v>
      </c>
      <c r="H370" s="99">
        <v>60</v>
      </c>
      <c r="I370" s="99">
        <v>48</v>
      </c>
      <c r="J370" s="48">
        <v>36</v>
      </c>
      <c r="K370" s="48">
        <v>0</v>
      </c>
      <c r="L370" s="48">
        <v>12</v>
      </c>
      <c r="M370" s="109">
        <v>1</v>
      </c>
      <c r="N370" s="92">
        <f t="shared" si="0"/>
        <v>1.5833333333333335</v>
      </c>
      <c r="O370" s="109">
        <v>1</v>
      </c>
      <c r="P370" s="34">
        <f t="shared" si="1"/>
        <v>57.000000000000007</v>
      </c>
      <c r="Q370" s="34">
        <f t="shared" si="2"/>
        <v>19</v>
      </c>
      <c r="R370" s="34">
        <f t="shared" si="3"/>
        <v>76</v>
      </c>
      <c r="S370" s="31"/>
    </row>
    <row r="371" spans="1:19" ht="20.100000000000001" customHeight="1" outlineLevel="2">
      <c r="A371" s="33" t="s">
        <v>113</v>
      </c>
      <c r="B371" s="41" t="s">
        <v>114</v>
      </c>
      <c r="C371" s="33" t="s">
        <v>611</v>
      </c>
      <c r="D371" s="70" t="s">
        <v>949</v>
      </c>
      <c r="E371" s="47">
        <v>3</v>
      </c>
      <c r="F371" s="33" t="s">
        <v>612</v>
      </c>
      <c r="G371" s="41" t="s">
        <v>613</v>
      </c>
      <c r="H371" s="44">
        <v>78</v>
      </c>
      <c r="I371" s="48">
        <v>48</v>
      </c>
      <c r="J371" s="48">
        <v>32</v>
      </c>
      <c r="K371" s="44">
        <v>0</v>
      </c>
      <c r="L371" s="44">
        <v>16</v>
      </c>
      <c r="M371" s="110" t="s">
        <v>669</v>
      </c>
      <c r="N371" s="92">
        <f t="shared" si="0"/>
        <v>1.6794871794871795</v>
      </c>
      <c r="O371" s="109">
        <v>1</v>
      </c>
      <c r="P371" s="34">
        <f t="shared" si="1"/>
        <v>53.743589743589745</v>
      </c>
      <c r="Q371" s="34">
        <f t="shared" si="2"/>
        <v>26.871794871794872</v>
      </c>
      <c r="R371" s="34">
        <f t="shared" si="3"/>
        <v>80.615384615384613</v>
      </c>
      <c r="S371" s="31"/>
    </row>
    <row r="372" spans="1:19" ht="20.100000000000001" customHeight="1" outlineLevel="2">
      <c r="A372" s="33" t="s">
        <v>113</v>
      </c>
      <c r="B372" s="41" t="s">
        <v>980</v>
      </c>
      <c r="C372" s="33" t="s">
        <v>611</v>
      </c>
      <c r="D372" s="70" t="s">
        <v>949</v>
      </c>
      <c r="E372" s="47">
        <v>3</v>
      </c>
      <c r="F372" s="33" t="s">
        <v>612</v>
      </c>
      <c r="G372" s="41" t="s">
        <v>613</v>
      </c>
      <c r="H372" s="44">
        <v>49</v>
      </c>
      <c r="I372" s="48">
        <v>48</v>
      </c>
      <c r="J372" s="48">
        <v>32</v>
      </c>
      <c r="K372" s="44">
        <v>0</v>
      </c>
      <c r="L372" s="44">
        <v>16</v>
      </c>
      <c r="M372" s="110" t="s">
        <v>669</v>
      </c>
      <c r="N372" s="92">
        <f t="shared" si="0"/>
        <v>1.489795918367347</v>
      </c>
      <c r="O372" s="109">
        <v>1</v>
      </c>
      <c r="P372" s="34">
        <f t="shared" si="1"/>
        <v>47.673469387755105</v>
      </c>
      <c r="Q372" s="34">
        <f t="shared" si="2"/>
        <v>23.836734693877553</v>
      </c>
      <c r="R372" s="34">
        <f t="shared" si="3"/>
        <v>71.510204081632651</v>
      </c>
      <c r="S372" s="31"/>
    </row>
    <row r="373" spans="1:19" ht="20.100000000000001" customHeight="1" outlineLevel="2">
      <c r="A373" s="35" t="s">
        <v>113</v>
      </c>
      <c r="B373" s="41" t="s">
        <v>114</v>
      </c>
      <c r="C373" s="33" t="s">
        <v>642</v>
      </c>
      <c r="D373" s="70" t="s">
        <v>949</v>
      </c>
      <c r="E373" s="40">
        <v>3</v>
      </c>
      <c r="F373" s="33" t="s">
        <v>612</v>
      </c>
      <c r="G373" s="41" t="s">
        <v>613</v>
      </c>
      <c r="H373" s="99">
        <v>80</v>
      </c>
      <c r="I373" s="49">
        <v>48</v>
      </c>
      <c r="J373" s="48">
        <v>32</v>
      </c>
      <c r="K373" s="44">
        <v>0</v>
      </c>
      <c r="L373" s="44">
        <v>16</v>
      </c>
      <c r="M373" s="110" t="s">
        <v>669</v>
      </c>
      <c r="N373" s="92">
        <f t="shared" si="0"/>
        <v>1.6875</v>
      </c>
      <c r="O373" s="109">
        <v>1</v>
      </c>
      <c r="P373" s="34">
        <f t="shared" si="1"/>
        <v>54</v>
      </c>
      <c r="Q373" s="34">
        <f t="shared" si="2"/>
        <v>27</v>
      </c>
      <c r="R373" s="34">
        <f t="shared" si="3"/>
        <v>81</v>
      </c>
      <c r="S373" s="31"/>
    </row>
    <row r="374" spans="1:19" ht="20.100000000000001" customHeight="1" outlineLevel="2">
      <c r="A374" s="35" t="s">
        <v>113</v>
      </c>
      <c r="B374" s="41" t="s">
        <v>114</v>
      </c>
      <c r="C374" s="33" t="s">
        <v>642</v>
      </c>
      <c r="D374" s="70" t="s">
        <v>662</v>
      </c>
      <c r="E374" s="40">
        <v>3</v>
      </c>
      <c r="F374" s="33" t="s">
        <v>612</v>
      </c>
      <c r="G374" s="41" t="s">
        <v>613</v>
      </c>
      <c r="H374" s="99">
        <v>93</v>
      </c>
      <c r="I374" s="49">
        <v>48</v>
      </c>
      <c r="J374" s="48">
        <v>32</v>
      </c>
      <c r="K374" s="44">
        <v>0</v>
      </c>
      <c r="L374" s="44">
        <v>16</v>
      </c>
      <c r="M374" s="110" t="s">
        <v>669</v>
      </c>
      <c r="N374" s="92">
        <f t="shared" si="0"/>
        <v>1.7311827956989247</v>
      </c>
      <c r="O374" s="109">
        <v>1</v>
      </c>
      <c r="P374" s="34">
        <f t="shared" si="1"/>
        <v>55.397849462365592</v>
      </c>
      <c r="Q374" s="34">
        <f t="shared" si="2"/>
        <v>27.698924731182796</v>
      </c>
      <c r="R374" s="34">
        <f t="shared" si="3"/>
        <v>83.096774193548384</v>
      </c>
      <c r="S374" s="31"/>
    </row>
    <row r="375" spans="1:19" ht="20.100000000000001" customHeight="1" outlineLevel="2">
      <c r="A375" s="35" t="s">
        <v>649</v>
      </c>
      <c r="B375" s="41" t="s">
        <v>650</v>
      </c>
      <c r="C375" s="33" t="s">
        <v>642</v>
      </c>
      <c r="D375" s="70" t="s">
        <v>949</v>
      </c>
      <c r="E375" s="40">
        <v>3</v>
      </c>
      <c r="F375" s="33" t="s">
        <v>612</v>
      </c>
      <c r="G375" s="41" t="s">
        <v>613</v>
      </c>
      <c r="H375" s="99">
        <v>44</v>
      </c>
      <c r="I375" s="49">
        <v>48</v>
      </c>
      <c r="J375" s="49">
        <v>30</v>
      </c>
      <c r="K375" s="49">
        <v>0</v>
      </c>
      <c r="L375" s="49">
        <v>18</v>
      </c>
      <c r="M375" s="109">
        <v>1</v>
      </c>
      <c r="N375" s="92">
        <f t="shared" si="0"/>
        <v>1.4318181818181819</v>
      </c>
      <c r="O375" s="109">
        <v>1</v>
      </c>
      <c r="P375" s="34">
        <f t="shared" si="1"/>
        <v>42.954545454545453</v>
      </c>
      <c r="Q375" s="34">
        <f t="shared" si="2"/>
        <v>25.772727272727273</v>
      </c>
      <c r="R375" s="34">
        <f t="shared" si="3"/>
        <v>68.72727272727272</v>
      </c>
      <c r="S375" s="31"/>
    </row>
    <row r="376" spans="1:19" ht="20.100000000000001" customHeight="1" outlineLevel="2">
      <c r="A376" s="33" t="s">
        <v>341</v>
      </c>
      <c r="B376" s="41" t="s">
        <v>342</v>
      </c>
      <c r="C376" s="33" t="s">
        <v>611</v>
      </c>
      <c r="D376" s="70" t="s">
        <v>662</v>
      </c>
      <c r="E376" s="47">
        <v>3</v>
      </c>
      <c r="F376" s="33" t="s">
        <v>612</v>
      </c>
      <c r="G376" s="41" t="s">
        <v>613</v>
      </c>
      <c r="H376" s="44">
        <v>33</v>
      </c>
      <c r="I376" s="48">
        <v>48</v>
      </c>
      <c r="J376" s="48">
        <v>32</v>
      </c>
      <c r="K376" s="48">
        <v>0</v>
      </c>
      <c r="L376" s="48">
        <v>16</v>
      </c>
      <c r="M376" s="109">
        <v>1</v>
      </c>
      <c r="N376" s="92">
        <f t="shared" si="0"/>
        <v>1.2424242424242424</v>
      </c>
      <c r="O376" s="109">
        <v>1</v>
      </c>
      <c r="P376" s="34">
        <f t="shared" si="1"/>
        <v>39.757575757575758</v>
      </c>
      <c r="Q376" s="34">
        <f t="shared" si="2"/>
        <v>19.878787878787879</v>
      </c>
      <c r="R376" s="34">
        <f t="shared" si="3"/>
        <v>59.63636363636364</v>
      </c>
      <c r="S376" s="31"/>
    </row>
    <row r="377" spans="1:19" ht="20.100000000000001" customHeight="1" outlineLevel="2">
      <c r="A377" s="33" t="s">
        <v>610</v>
      </c>
      <c r="B377" s="41" t="s">
        <v>986</v>
      </c>
      <c r="C377" s="33" t="s">
        <v>611</v>
      </c>
      <c r="D377" s="70" t="s">
        <v>949</v>
      </c>
      <c r="E377" s="47">
        <v>1</v>
      </c>
      <c r="F377" s="33" t="s">
        <v>612</v>
      </c>
      <c r="G377" s="41" t="s">
        <v>613</v>
      </c>
      <c r="H377" s="44">
        <v>79</v>
      </c>
      <c r="I377" s="48">
        <v>16</v>
      </c>
      <c r="J377" s="48">
        <v>8</v>
      </c>
      <c r="K377" s="48">
        <v>0</v>
      </c>
      <c r="L377" s="48">
        <v>8</v>
      </c>
      <c r="M377" s="109">
        <v>1</v>
      </c>
      <c r="N377" s="92">
        <f t="shared" si="0"/>
        <v>1.6835443037974684</v>
      </c>
      <c r="O377" s="109">
        <v>1</v>
      </c>
      <c r="P377" s="34">
        <f t="shared" si="1"/>
        <v>13.468354430379748</v>
      </c>
      <c r="Q377" s="34">
        <f t="shared" si="2"/>
        <v>13.468354430379748</v>
      </c>
      <c r="R377" s="34">
        <f t="shared" si="3"/>
        <v>26.936708860759495</v>
      </c>
      <c r="S377" s="31"/>
    </row>
    <row r="378" spans="1:19" ht="20.100000000000001" customHeight="1" outlineLevel="1">
      <c r="A378" s="33"/>
      <c r="B378" s="41"/>
      <c r="C378" s="33"/>
      <c r="D378" s="70"/>
      <c r="E378" s="47"/>
      <c r="F378" s="125" t="s">
        <v>1802</v>
      </c>
      <c r="G378" s="41"/>
      <c r="H378" s="44"/>
      <c r="I378" s="48"/>
      <c r="J378" s="48"/>
      <c r="K378" s="48"/>
      <c r="L378" s="48"/>
      <c r="M378" s="109"/>
      <c r="N378" s="92"/>
      <c r="O378" s="109"/>
      <c r="P378" s="34"/>
      <c r="Q378" s="34"/>
      <c r="R378" s="34">
        <f>SUBTOTAL(9,R368:R377)</f>
        <v>601.52270811496157</v>
      </c>
      <c r="S378" s="31"/>
    </row>
    <row r="379" spans="1:19" ht="20.100000000000001" customHeight="1" outlineLevel="2">
      <c r="A379" s="57" t="s">
        <v>1085</v>
      </c>
      <c r="B379" s="60" t="s">
        <v>1086</v>
      </c>
      <c r="C379" s="57" t="s">
        <v>1081</v>
      </c>
      <c r="D379" s="70" t="s">
        <v>1082</v>
      </c>
      <c r="E379" s="62">
        <v>2</v>
      </c>
      <c r="F379" s="33" t="s">
        <v>627</v>
      </c>
      <c r="G379" s="41" t="s">
        <v>1153</v>
      </c>
      <c r="H379" s="87">
        <v>49</v>
      </c>
      <c r="I379" s="56">
        <v>0</v>
      </c>
      <c r="J379" s="56">
        <v>0</v>
      </c>
      <c r="K379" s="56">
        <v>0</v>
      </c>
      <c r="L379" s="56">
        <v>0</v>
      </c>
      <c r="M379" s="56"/>
      <c r="N379" s="92">
        <f t="shared" si="0"/>
        <v>1.489795918367347</v>
      </c>
      <c r="O379" s="117">
        <v>1</v>
      </c>
      <c r="P379" s="24"/>
      <c r="Q379" s="64">
        <f>N379*E379*32</f>
        <v>95.34693877551021</v>
      </c>
      <c r="R379" s="64">
        <f t="shared" si="3"/>
        <v>95.34693877551021</v>
      </c>
      <c r="S379" s="24"/>
    </row>
    <row r="380" spans="1:19" ht="20.100000000000001" customHeight="1" outlineLevel="2">
      <c r="A380" s="33" t="s">
        <v>520</v>
      </c>
      <c r="B380" s="41" t="s">
        <v>989</v>
      </c>
      <c r="C380" s="33" t="s">
        <v>611</v>
      </c>
      <c r="D380" s="70" t="s">
        <v>949</v>
      </c>
      <c r="E380" s="47">
        <v>3</v>
      </c>
      <c r="F380" s="33" t="s">
        <v>627</v>
      </c>
      <c r="G380" s="41" t="s">
        <v>630</v>
      </c>
      <c r="H380" s="44">
        <v>25</v>
      </c>
      <c r="I380" s="48">
        <v>48</v>
      </c>
      <c r="J380" s="48">
        <v>48</v>
      </c>
      <c r="K380" s="48">
        <v>0</v>
      </c>
      <c r="L380" s="48">
        <v>0</v>
      </c>
      <c r="M380" s="109"/>
      <c r="N380" s="92">
        <f t="shared" si="0"/>
        <v>1</v>
      </c>
      <c r="O380" s="109">
        <v>1</v>
      </c>
      <c r="P380" s="34">
        <f>J380*N380*O380</f>
        <v>48</v>
      </c>
      <c r="Q380" s="34">
        <f>L380*M380*N380</f>
        <v>0</v>
      </c>
      <c r="R380" s="34">
        <f t="shared" si="3"/>
        <v>48</v>
      </c>
      <c r="S380" s="31"/>
    </row>
    <row r="381" spans="1:19" ht="20.100000000000001" customHeight="1" outlineLevel="2">
      <c r="A381" s="57" t="s">
        <v>1306</v>
      </c>
      <c r="B381" s="60" t="s">
        <v>1307</v>
      </c>
      <c r="C381" s="57" t="s">
        <v>1509</v>
      </c>
      <c r="D381" s="70" t="s">
        <v>1502</v>
      </c>
      <c r="E381" s="62" t="s">
        <v>1444</v>
      </c>
      <c r="F381" s="33" t="s">
        <v>627</v>
      </c>
      <c r="G381" s="41" t="s">
        <v>1568</v>
      </c>
      <c r="H381" s="87">
        <v>26</v>
      </c>
      <c r="I381" s="56" t="s">
        <v>1494</v>
      </c>
      <c r="J381" s="56" t="s">
        <v>1495</v>
      </c>
      <c r="K381" s="56" t="s">
        <v>1494</v>
      </c>
      <c r="L381" s="56" t="s">
        <v>1495</v>
      </c>
      <c r="M381" s="56">
        <v>2</v>
      </c>
      <c r="N381" s="92"/>
      <c r="O381" s="112"/>
      <c r="P381" s="69"/>
      <c r="Q381" s="69"/>
      <c r="R381" s="69">
        <v>32</v>
      </c>
      <c r="S381" s="68" t="s">
        <v>1498</v>
      </c>
    </row>
    <row r="382" spans="1:19" ht="20.100000000000001" customHeight="1" outlineLevel="1">
      <c r="A382" s="57"/>
      <c r="B382" s="60"/>
      <c r="C382" s="57"/>
      <c r="D382" s="70"/>
      <c r="E382" s="62"/>
      <c r="F382" s="125" t="s">
        <v>1803</v>
      </c>
      <c r="G382" s="41"/>
      <c r="H382" s="87"/>
      <c r="I382" s="56"/>
      <c r="J382" s="56"/>
      <c r="K382" s="56"/>
      <c r="L382" s="56"/>
      <c r="M382" s="56"/>
      <c r="N382" s="92"/>
      <c r="O382" s="112"/>
      <c r="P382" s="69"/>
      <c r="Q382" s="69"/>
      <c r="R382" s="69">
        <f>SUBTOTAL(9,R379:R381)</f>
        <v>175.34693877551021</v>
      </c>
      <c r="S382" s="68"/>
    </row>
    <row r="383" spans="1:19" ht="20.100000000000001" customHeight="1" outlineLevel="2">
      <c r="A383" s="24"/>
      <c r="B383" s="41" t="s">
        <v>852</v>
      </c>
      <c r="C383" s="24"/>
      <c r="D383" s="70" t="s">
        <v>822</v>
      </c>
      <c r="E383" s="55"/>
      <c r="F383" s="33" t="s">
        <v>118</v>
      </c>
      <c r="G383" s="41" t="s">
        <v>614</v>
      </c>
      <c r="H383" s="56"/>
      <c r="I383" s="56"/>
      <c r="J383" s="56"/>
      <c r="K383" s="56"/>
      <c r="L383" s="56"/>
      <c r="M383" s="56"/>
      <c r="N383" s="56"/>
      <c r="O383" s="56"/>
      <c r="P383" s="24"/>
      <c r="Q383" s="55"/>
      <c r="R383" s="55">
        <v>15</v>
      </c>
      <c r="S383" s="24"/>
    </row>
    <row r="384" spans="1:19" ht="20.100000000000001" customHeight="1" outlineLevel="2">
      <c r="A384" s="33" t="s">
        <v>600</v>
      </c>
      <c r="B384" s="41" t="s">
        <v>601</v>
      </c>
      <c r="C384" s="33" t="s">
        <v>642</v>
      </c>
      <c r="D384" s="70" t="s">
        <v>949</v>
      </c>
      <c r="E384" s="47">
        <v>3</v>
      </c>
      <c r="F384" s="33" t="s">
        <v>118</v>
      </c>
      <c r="G384" s="41" t="s">
        <v>614</v>
      </c>
      <c r="H384" s="99">
        <v>100</v>
      </c>
      <c r="I384" s="48">
        <v>48</v>
      </c>
      <c r="J384" s="48">
        <v>36</v>
      </c>
      <c r="K384" s="101">
        <v>0</v>
      </c>
      <c r="L384" s="101">
        <v>12</v>
      </c>
      <c r="M384" s="109">
        <v>1</v>
      </c>
      <c r="N384" s="92">
        <f t="shared" ref="N384:N390" si="4">IF(H384&lt;25,1,1+(H384-25)/H384)</f>
        <v>1.75</v>
      </c>
      <c r="O384" s="109">
        <v>1</v>
      </c>
      <c r="P384" s="34">
        <f t="shared" ref="P384:P389" si="5">J384*N384*O384</f>
        <v>63</v>
      </c>
      <c r="Q384" s="34">
        <f t="shared" ref="Q384:Q389" si="6">L384*M384*N384</f>
        <v>21</v>
      </c>
      <c r="R384" s="34">
        <f t="shared" ref="R384:R390" si="7">P384+Q384</f>
        <v>84</v>
      </c>
      <c r="S384" s="31"/>
    </row>
    <row r="385" spans="1:19" ht="20.100000000000001" customHeight="1" outlineLevel="2">
      <c r="A385" s="33" t="s">
        <v>600</v>
      </c>
      <c r="B385" s="41" t="s">
        <v>987</v>
      </c>
      <c r="C385" s="33" t="s">
        <v>642</v>
      </c>
      <c r="D385" s="70" t="s">
        <v>949</v>
      </c>
      <c r="E385" s="47">
        <v>3</v>
      </c>
      <c r="F385" s="33" t="s">
        <v>118</v>
      </c>
      <c r="G385" s="41" t="s">
        <v>614</v>
      </c>
      <c r="H385" s="99">
        <v>60</v>
      </c>
      <c r="I385" s="48">
        <v>48</v>
      </c>
      <c r="J385" s="48">
        <v>36</v>
      </c>
      <c r="K385" s="101">
        <v>0</v>
      </c>
      <c r="L385" s="101">
        <v>12</v>
      </c>
      <c r="M385" s="109">
        <v>1</v>
      </c>
      <c r="N385" s="92">
        <f t="shared" si="4"/>
        <v>1.5833333333333335</v>
      </c>
      <c r="O385" s="109">
        <v>1</v>
      </c>
      <c r="P385" s="34">
        <f t="shared" si="5"/>
        <v>57.000000000000007</v>
      </c>
      <c r="Q385" s="34">
        <f t="shared" si="6"/>
        <v>19</v>
      </c>
      <c r="R385" s="34">
        <f t="shared" si="7"/>
        <v>76</v>
      </c>
      <c r="S385" s="31"/>
    </row>
    <row r="386" spans="1:19" ht="20.100000000000001" customHeight="1" outlineLevel="2">
      <c r="A386" s="33" t="s">
        <v>600</v>
      </c>
      <c r="B386" s="41" t="s">
        <v>601</v>
      </c>
      <c r="C386" s="33" t="s">
        <v>611</v>
      </c>
      <c r="D386" s="70" t="s">
        <v>949</v>
      </c>
      <c r="E386" s="47">
        <v>3</v>
      </c>
      <c r="F386" s="33" t="s">
        <v>118</v>
      </c>
      <c r="G386" s="41" t="s">
        <v>614</v>
      </c>
      <c r="H386" s="44">
        <v>40</v>
      </c>
      <c r="I386" s="48">
        <v>48</v>
      </c>
      <c r="J386" s="48">
        <v>36</v>
      </c>
      <c r="K386" s="48">
        <v>0</v>
      </c>
      <c r="L386" s="48">
        <v>12</v>
      </c>
      <c r="M386" s="109">
        <v>1</v>
      </c>
      <c r="N386" s="92">
        <f t="shared" si="4"/>
        <v>1.375</v>
      </c>
      <c r="O386" s="109">
        <v>1</v>
      </c>
      <c r="P386" s="34">
        <f t="shared" si="5"/>
        <v>49.5</v>
      </c>
      <c r="Q386" s="34">
        <f t="shared" si="6"/>
        <v>16.5</v>
      </c>
      <c r="R386" s="34">
        <f t="shared" si="7"/>
        <v>66</v>
      </c>
      <c r="S386" s="31"/>
    </row>
    <row r="387" spans="1:19" ht="20.100000000000001" customHeight="1" outlineLevel="2">
      <c r="A387" s="33" t="s">
        <v>113</v>
      </c>
      <c r="B387" s="41" t="s">
        <v>114</v>
      </c>
      <c r="C387" s="33" t="s">
        <v>611</v>
      </c>
      <c r="D387" s="70" t="s">
        <v>949</v>
      </c>
      <c r="E387" s="47">
        <v>3</v>
      </c>
      <c r="F387" s="33" t="s">
        <v>118</v>
      </c>
      <c r="G387" s="41" t="s">
        <v>614</v>
      </c>
      <c r="H387" s="44">
        <v>80</v>
      </c>
      <c r="I387" s="48">
        <v>48</v>
      </c>
      <c r="J387" s="48">
        <v>32</v>
      </c>
      <c r="K387" s="44">
        <v>0</v>
      </c>
      <c r="L387" s="44">
        <v>16</v>
      </c>
      <c r="M387" s="110" t="s">
        <v>669</v>
      </c>
      <c r="N387" s="92">
        <f t="shared" si="4"/>
        <v>1.6875</v>
      </c>
      <c r="O387" s="109">
        <v>1</v>
      </c>
      <c r="P387" s="34">
        <f t="shared" si="5"/>
        <v>54</v>
      </c>
      <c r="Q387" s="34">
        <f t="shared" si="6"/>
        <v>27</v>
      </c>
      <c r="R387" s="34">
        <f t="shared" si="7"/>
        <v>81</v>
      </c>
      <c r="S387" s="31"/>
    </row>
    <row r="388" spans="1:19" ht="20.100000000000001" customHeight="1" outlineLevel="2">
      <c r="A388" s="33" t="s">
        <v>113</v>
      </c>
      <c r="B388" s="41" t="s">
        <v>980</v>
      </c>
      <c r="C388" s="33" t="s">
        <v>611</v>
      </c>
      <c r="D388" s="70" t="s">
        <v>949</v>
      </c>
      <c r="E388" s="47">
        <v>3</v>
      </c>
      <c r="F388" s="33" t="s">
        <v>118</v>
      </c>
      <c r="G388" s="41" t="s">
        <v>614</v>
      </c>
      <c r="H388" s="44">
        <v>100</v>
      </c>
      <c r="I388" s="48">
        <v>48</v>
      </c>
      <c r="J388" s="48">
        <v>32</v>
      </c>
      <c r="K388" s="44">
        <v>0</v>
      </c>
      <c r="L388" s="44">
        <v>16</v>
      </c>
      <c r="M388" s="110" t="s">
        <v>669</v>
      </c>
      <c r="N388" s="92">
        <f t="shared" si="4"/>
        <v>1.75</v>
      </c>
      <c r="O388" s="109">
        <v>1</v>
      </c>
      <c r="P388" s="34">
        <f t="shared" si="5"/>
        <v>56</v>
      </c>
      <c r="Q388" s="34">
        <f t="shared" si="6"/>
        <v>28</v>
      </c>
      <c r="R388" s="34">
        <f t="shared" si="7"/>
        <v>84</v>
      </c>
      <c r="S388" s="31"/>
    </row>
    <row r="389" spans="1:19" ht="20.100000000000001" customHeight="1" outlineLevel="2">
      <c r="A389" s="35" t="s">
        <v>113</v>
      </c>
      <c r="B389" s="41" t="s">
        <v>980</v>
      </c>
      <c r="C389" s="33" t="s">
        <v>642</v>
      </c>
      <c r="D389" s="70" t="s">
        <v>662</v>
      </c>
      <c r="E389" s="40">
        <v>3</v>
      </c>
      <c r="F389" s="33" t="s">
        <v>118</v>
      </c>
      <c r="G389" s="41" t="s">
        <v>614</v>
      </c>
      <c r="H389" s="99">
        <v>105</v>
      </c>
      <c r="I389" s="49">
        <v>48</v>
      </c>
      <c r="J389" s="48">
        <v>32</v>
      </c>
      <c r="K389" s="44">
        <v>0</v>
      </c>
      <c r="L389" s="44">
        <v>16</v>
      </c>
      <c r="M389" s="110" t="s">
        <v>669</v>
      </c>
      <c r="N389" s="92">
        <f t="shared" si="4"/>
        <v>1.7619047619047619</v>
      </c>
      <c r="O389" s="109">
        <v>1</v>
      </c>
      <c r="P389" s="34">
        <f t="shared" si="5"/>
        <v>56.38095238095238</v>
      </c>
      <c r="Q389" s="34">
        <f t="shared" si="6"/>
        <v>28.19047619047619</v>
      </c>
      <c r="R389" s="34">
        <f t="shared" si="7"/>
        <v>84.571428571428569</v>
      </c>
      <c r="S389" s="31"/>
    </row>
    <row r="390" spans="1:19" ht="20.100000000000001" customHeight="1" outlineLevel="2">
      <c r="A390" s="57" t="s">
        <v>1085</v>
      </c>
      <c r="B390" s="60" t="s">
        <v>1086</v>
      </c>
      <c r="C390" s="57" t="s">
        <v>1081</v>
      </c>
      <c r="D390" s="70" t="s">
        <v>1082</v>
      </c>
      <c r="E390" s="62">
        <v>2</v>
      </c>
      <c r="F390" s="33" t="s">
        <v>118</v>
      </c>
      <c r="G390" s="41" t="s">
        <v>1154</v>
      </c>
      <c r="H390" s="87">
        <v>61</v>
      </c>
      <c r="I390" s="56">
        <v>0</v>
      </c>
      <c r="J390" s="56">
        <v>0</v>
      </c>
      <c r="K390" s="56">
        <v>0</v>
      </c>
      <c r="L390" s="56">
        <v>0</v>
      </c>
      <c r="M390" s="56"/>
      <c r="N390" s="92">
        <f t="shared" si="4"/>
        <v>1.5901639344262295</v>
      </c>
      <c r="O390" s="117">
        <v>1</v>
      </c>
      <c r="P390" s="24"/>
      <c r="Q390" s="64">
        <f>N390*E390*32</f>
        <v>101.77049180327869</v>
      </c>
      <c r="R390" s="64">
        <f t="shared" si="7"/>
        <v>101.77049180327869</v>
      </c>
      <c r="S390" s="24"/>
    </row>
    <row r="391" spans="1:19" ht="20.100000000000001" customHeight="1" outlineLevel="2">
      <c r="A391" s="65"/>
      <c r="B391" s="66"/>
      <c r="C391" s="65"/>
      <c r="D391" s="70" t="s">
        <v>1719</v>
      </c>
      <c r="E391" s="66"/>
      <c r="F391" s="33" t="s">
        <v>118</v>
      </c>
      <c r="G391" s="41" t="s">
        <v>1733</v>
      </c>
      <c r="H391" s="56"/>
      <c r="I391" s="67"/>
      <c r="J391" s="67"/>
      <c r="K391" s="67"/>
      <c r="L391" s="67"/>
      <c r="M391" s="112"/>
      <c r="N391" s="118"/>
      <c r="O391" s="112"/>
      <c r="P391" s="69"/>
      <c r="Q391" s="69"/>
      <c r="R391" s="69">
        <v>20</v>
      </c>
      <c r="S391" s="68" t="s">
        <v>1737</v>
      </c>
    </row>
    <row r="392" spans="1:19" ht="20.100000000000001" customHeight="1" outlineLevel="2">
      <c r="A392" s="65"/>
      <c r="B392" s="66"/>
      <c r="C392" s="65"/>
      <c r="D392" s="70" t="s">
        <v>1702</v>
      </c>
      <c r="E392" s="66"/>
      <c r="F392" s="33" t="s">
        <v>118</v>
      </c>
      <c r="G392" s="41" t="s">
        <v>1668</v>
      </c>
      <c r="H392" s="56">
        <v>1</v>
      </c>
      <c r="I392" s="67"/>
      <c r="J392" s="67"/>
      <c r="K392" s="67"/>
      <c r="L392" s="67"/>
      <c r="M392" s="112"/>
      <c r="N392" s="118"/>
      <c r="O392" s="112"/>
      <c r="P392" s="69"/>
      <c r="Q392" s="69"/>
      <c r="R392" s="69">
        <f>2*H392</f>
        <v>2</v>
      </c>
      <c r="S392" s="68" t="s">
        <v>1703</v>
      </c>
    </row>
    <row r="393" spans="1:19" ht="20.100000000000001" customHeight="1" outlineLevel="1">
      <c r="A393" s="65"/>
      <c r="B393" s="66"/>
      <c r="C393" s="65"/>
      <c r="D393" s="70"/>
      <c r="E393" s="66"/>
      <c r="F393" s="125" t="s">
        <v>1804</v>
      </c>
      <c r="G393" s="41"/>
      <c r="H393" s="56"/>
      <c r="I393" s="67"/>
      <c r="J393" s="67"/>
      <c r="K393" s="67"/>
      <c r="L393" s="67"/>
      <c r="M393" s="112"/>
      <c r="N393" s="118"/>
      <c r="O393" s="112"/>
      <c r="P393" s="69"/>
      <c r="Q393" s="69"/>
      <c r="R393" s="69">
        <f>SUBTOTAL(9,R383:R392)</f>
        <v>614.34192037470723</v>
      </c>
      <c r="S393" s="68"/>
    </row>
    <row r="394" spans="1:19" ht="20.100000000000001" customHeight="1" outlineLevel="2">
      <c r="A394" s="33" t="s">
        <v>113</v>
      </c>
      <c r="B394" s="41" t="s">
        <v>114</v>
      </c>
      <c r="C394" s="33" t="s">
        <v>611</v>
      </c>
      <c r="D394" s="70" t="s">
        <v>949</v>
      </c>
      <c r="E394" s="47">
        <v>3</v>
      </c>
      <c r="F394" s="33" t="s">
        <v>119</v>
      </c>
      <c r="G394" s="41" t="s">
        <v>624</v>
      </c>
      <c r="H394" s="44">
        <v>102</v>
      </c>
      <c r="I394" s="48">
        <v>48</v>
      </c>
      <c r="J394" s="48">
        <v>32</v>
      </c>
      <c r="K394" s="44">
        <v>0</v>
      </c>
      <c r="L394" s="44">
        <v>16</v>
      </c>
      <c r="M394" s="110" t="s">
        <v>669</v>
      </c>
      <c r="N394" s="92">
        <f t="shared" ref="N394:N401" si="8">IF(H394&lt;25,1,1+(H394-25)/H394)</f>
        <v>1.7549019607843137</v>
      </c>
      <c r="O394" s="109">
        <v>1</v>
      </c>
      <c r="P394" s="34">
        <f>J394*N394*O394</f>
        <v>56.156862745098039</v>
      </c>
      <c r="Q394" s="34">
        <f>L394*M394*N394</f>
        <v>28.078431372549019</v>
      </c>
      <c r="R394" s="34">
        <f t="shared" ref="R394:R401" si="9">P394+Q394</f>
        <v>84.235294117647058</v>
      </c>
      <c r="S394" s="31"/>
    </row>
    <row r="395" spans="1:19" ht="20.100000000000001" customHeight="1" outlineLevel="2">
      <c r="A395" s="33" t="s">
        <v>113</v>
      </c>
      <c r="B395" s="41" t="s">
        <v>114</v>
      </c>
      <c r="C395" s="33" t="s">
        <v>611</v>
      </c>
      <c r="D395" s="70" t="s">
        <v>949</v>
      </c>
      <c r="E395" s="47">
        <v>3</v>
      </c>
      <c r="F395" s="33" t="s">
        <v>119</v>
      </c>
      <c r="G395" s="41" t="s">
        <v>624</v>
      </c>
      <c r="H395" s="44">
        <v>102</v>
      </c>
      <c r="I395" s="48">
        <v>48</v>
      </c>
      <c r="J395" s="48">
        <v>32</v>
      </c>
      <c r="K395" s="44">
        <v>0</v>
      </c>
      <c r="L395" s="44">
        <v>16</v>
      </c>
      <c r="M395" s="110" t="s">
        <v>669</v>
      </c>
      <c r="N395" s="92">
        <f t="shared" si="8"/>
        <v>1.7549019607843137</v>
      </c>
      <c r="O395" s="109">
        <v>1</v>
      </c>
      <c r="P395" s="34">
        <f>J395*N395*O395</f>
        <v>56.156862745098039</v>
      </c>
      <c r="Q395" s="34">
        <f>L395*M395*N395</f>
        <v>28.078431372549019</v>
      </c>
      <c r="R395" s="34">
        <f t="shared" si="9"/>
        <v>84.235294117647058</v>
      </c>
      <c r="S395" s="31"/>
    </row>
    <row r="396" spans="1:19" ht="20.100000000000001" customHeight="1" outlineLevel="2">
      <c r="A396" s="35" t="s">
        <v>113</v>
      </c>
      <c r="B396" s="41" t="s">
        <v>114</v>
      </c>
      <c r="C396" s="33" t="s">
        <v>642</v>
      </c>
      <c r="D396" s="70" t="s">
        <v>949</v>
      </c>
      <c r="E396" s="40">
        <v>3</v>
      </c>
      <c r="F396" s="33" t="s">
        <v>119</v>
      </c>
      <c r="G396" s="41" t="s">
        <v>624</v>
      </c>
      <c r="H396" s="99">
        <v>98</v>
      </c>
      <c r="I396" s="49">
        <v>48</v>
      </c>
      <c r="J396" s="48">
        <v>32</v>
      </c>
      <c r="K396" s="44">
        <v>0</v>
      </c>
      <c r="L396" s="44">
        <v>16</v>
      </c>
      <c r="M396" s="110" t="s">
        <v>669</v>
      </c>
      <c r="N396" s="92">
        <f t="shared" si="8"/>
        <v>1.7448979591836735</v>
      </c>
      <c r="O396" s="109">
        <v>1</v>
      </c>
      <c r="P396" s="34">
        <f>J396*N396*O396</f>
        <v>55.836734693877553</v>
      </c>
      <c r="Q396" s="34">
        <f>L396*M396*N396</f>
        <v>27.918367346938776</v>
      </c>
      <c r="R396" s="34">
        <f t="shared" si="9"/>
        <v>83.755102040816325</v>
      </c>
      <c r="S396" s="31"/>
    </row>
    <row r="397" spans="1:19" ht="20.100000000000001" customHeight="1" outlineLevel="2">
      <c r="A397" s="35" t="s">
        <v>113</v>
      </c>
      <c r="B397" s="41" t="s">
        <v>114</v>
      </c>
      <c r="C397" s="33" t="s">
        <v>642</v>
      </c>
      <c r="D397" s="70" t="s">
        <v>949</v>
      </c>
      <c r="E397" s="40">
        <v>3</v>
      </c>
      <c r="F397" s="33" t="s">
        <v>119</v>
      </c>
      <c r="G397" s="41" t="s">
        <v>624</v>
      </c>
      <c r="H397" s="99">
        <v>100</v>
      </c>
      <c r="I397" s="49">
        <v>48</v>
      </c>
      <c r="J397" s="48">
        <v>32</v>
      </c>
      <c r="K397" s="44">
        <v>0</v>
      </c>
      <c r="L397" s="44">
        <v>16</v>
      </c>
      <c r="M397" s="110" t="s">
        <v>669</v>
      </c>
      <c r="N397" s="92">
        <f t="shared" si="8"/>
        <v>1.75</v>
      </c>
      <c r="O397" s="109">
        <v>1</v>
      </c>
      <c r="P397" s="34">
        <f>J397*N397*O397</f>
        <v>56</v>
      </c>
      <c r="Q397" s="34">
        <f>L397*M397*N397</f>
        <v>28</v>
      </c>
      <c r="R397" s="34">
        <f t="shared" si="9"/>
        <v>84</v>
      </c>
      <c r="S397" s="31"/>
    </row>
    <row r="398" spans="1:19" ht="20.100000000000001" customHeight="1" outlineLevel="2">
      <c r="A398" s="35" t="s">
        <v>113</v>
      </c>
      <c r="B398" s="41" t="s">
        <v>114</v>
      </c>
      <c r="C398" s="33" t="s">
        <v>642</v>
      </c>
      <c r="D398" s="70" t="s">
        <v>949</v>
      </c>
      <c r="E398" s="40">
        <v>3</v>
      </c>
      <c r="F398" s="33" t="s">
        <v>119</v>
      </c>
      <c r="G398" s="41" t="s">
        <v>624</v>
      </c>
      <c r="H398" s="99">
        <v>95</v>
      </c>
      <c r="I398" s="49">
        <v>48</v>
      </c>
      <c r="J398" s="48">
        <v>32</v>
      </c>
      <c r="K398" s="44">
        <v>0</v>
      </c>
      <c r="L398" s="44">
        <v>16</v>
      </c>
      <c r="M398" s="110" t="s">
        <v>669</v>
      </c>
      <c r="N398" s="92">
        <f t="shared" si="8"/>
        <v>1.736842105263158</v>
      </c>
      <c r="O398" s="109">
        <v>1</v>
      </c>
      <c r="P398" s="34">
        <f>J398*N398*O398</f>
        <v>55.578947368421055</v>
      </c>
      <c r="Q398" s="34">
        <f>L398*M398*N398</f>
        <v>27.789473684210527</v>
      </c>
      <c r="R398" s="34">
        <f t="shared" si="9"/>
        <v>83.368421052631589</v>
      </c>
      <c r="S398" s="31"/>
    </row>
    <row r="399" spans="1:19" ht="20.100000000000001" customHeight="1" outlineLevel="2">
      <c r="A399" s="57" t="s">
        <v>1085</v>
      </c>
      <c r="B399" s="60" t="s">
        <v>1086</v>
      </c>
      <c r="C399" s="57" t="s">
        <v>1087</v>
      </c>
      <c r="D399" s="70" t="s">
        <v>1082</v>
      </c>
      <c r="E399" s="62">
        <v>2</v>
      </c>
      <c r="F399" s="33" t="s">
        <v>119</v>
      </c>
      <c r="G399" s="41" t="s">
        <v>1155</v>
      </c>
      <c r="H399" s="87">
        <v>47</v>
      </c>
      <c r="I399" s="56">
        <v>0</v>
      </c>
      <c r="J399" s="56">
        <v>0</v>
      </c>
      <c r="K399" s="56">
        <v>0</v>
      </c>
      <c r="L399" s="56">
        <v>0</v>
      </c>
      <c r="M399" s="56"/>
      <c r="N399" s="92">
        <f t="shared" si="8"/>
        <v>1.4680851063829787</v>
      </c>
      <c r="O399" s="117">
        <v>1</v>
      </c>
      <c r="P399" s="24"/>
      <c r="Q399" s="64">
        <f>N399*E399*32</f>
        <v>93.957446808510639</v>
      </c>
      <c r="R399" s="64">
        <f t="shared" si="9"/>
        <v>93.957446808510639</v>
      </c>
      <c r="S399" s="24"/>
    </row>
    <row r="400" spans="1:19" ht="20.100000000000001" customHeight="1" outlineLevel="1">
      <c r="A400" s="57"/>
      <c r="B400" s="60"/>
      <c r="C400" s="57"/>
      <c r="D400" s="70"/>
      <c r="E400" s="62"/>
      <c r="F400" s="125" t="s">
        <v>1805</v>
      </c>
      <c r="G400" s="41"/>
      <c r="H400" s="87"/>
      <c r="I400" s="56"/>
      <c r="J400" s="56"/>
      <c r="K400" s="56"/>
      <c r="L400" s="56"/>
      <c r="M400" s="56"/>
      <c r="N400" s="92"/>
      <c r="O400" s="117"/>
      <c r="P400" s="24"/>
      <c r="Q400" s="64"/>
      <c r="R400" s="64">
        <f>SUBTOTAL(9,R394:R399)</f>
        <v>513.55155813725264</v>
      </c>
      <c r="S400" s="24"/>
    </row>
    <row r="401" spans="1:19" ht="20.100000000000001" customHeight="1" outlineLevel="2">
      <c r="A401" s="35" t="s">
        <v>640</v>
      </c>
      <c r="B401" s="41" t="s">
        <v>957</v>
      </c>
      <c r="C401" s="33" t="s">
        <v>642</v>
      </c>
      <c r="D401" s="70" t="s">
        <v>949</v>
      </c>
      <c r="E401" s="47">
        <v>1</v>
      </c>
      <c r="F401" s="33" t="s">
        <v>1168</v>
      </c>
      <c r="G401" s="41" t="s">
        <v>663</v>
      </c>
      <c r="H401" s="99">
        <v>105</v>
      </c>
      <c r="I401" s="49">
        <v>16</v>
      </c>
      <c r="J401" s="49">
        <v>16</v>
      </c>
      <c r="K401" s="43">
        <v>0</v>
      </c>
      <c r="L401" s="49">
        <v>0</v>
      </c>
      <c r="M401" s="109"/>
      <c r="N401" s="92">
        <f t="shared" si="8"/>
        <v>1.7619047619047619</v>
      </c>
      <c r="O401" s="109">
        <v>1</v>
      </c>
      <c r="P401" s="34">
        <f>J401*N401*O401</f>
        <v>28.19047619047619</v>
      </c>
      <c r="Q401" s="34">
        <f>L401*M401*N401</f>
        <v>0</v>
      </c>
      <c r="R401" s="34">
        <f t="shared" si="9"/>
        <v>28.19047619047619</v>
      </c>
      <c r="S401" s="31"/>
    </row>
    <row r="402" spans="1:19" ht="20.100000000000001" customHeight="1" outlineLevel="2">
      <c r="A402" s="24"/>
      <c r="B402" s="41" t="s">
        <v>900</v>
      </c>
      <c r="C402" s="24"/>
      <c r="D402" s="70" t="s">
        <v>822</v>
      </c>
      <c r="E402" s="55"/>
      <c r="F402" s="33" t="s">
        <v>1168</v>
      </c>
      <c r="G402" s="41" t="s">
        <v>932</v>
      </c>
      <c r="H402" s="56"/>
      <c r="I402" s="56"/>
      <c r="J402" s="56"/>
      <c r="K402" s="56"/>
      <c r="L402" s="56"/>
      <c r="M402" s="56"/>
      <c r="N402" s="56"/>
      <c r="O402" s="56"/>
      <c r="P402" s="24"/>
      <c r="Q402" s="55"/>
      <c r="R402" s="55">
        <v>15</v>
      </c>
      <c r="S402" s="24"/>
    </row>
    <row r="403" spans="1:19" ht="20.100000000000001" customHeight="1" outlineLevel="2">
      <c r="A403" s="24"/>
      <c r="B403" s="55"/>
      <c r="C403" s="24" t="s">
        <v>642</v>
      </c>
      <c r="D403" s="70" t="s">
        <v>1223</v>
      </c>
      <c r="E403" s="55">
        <v>14</v>
      </c>
      <c r="F403" s="33" t="s">
        <v>1168</v>
      </c>
      <c r="G403" s="41" t="s">
        <v>1183</v>
      </c>
      <c r="H403" s="90">
        <v>4</v>
      </c>
      <c r="I403" s="56"/>
      <c r="J403" s="56"/>
      <c r="K403" s="56"/>
      <c r="L403" s="56"/>
      <c r="M403" s="56"/>
      <c r="N403" s="92">
        <f>IF(H403&lt;25,1,1+(H403-25)/H403)</f>
        <v>1</v>
      </c>
      <c r="O403" s="56"/>
      <c r="P403" s="24"/>
      <c r="Q403" s="55"/>
      <c r="R403" s="55">
        <f>0.3*13*H403</f>
        <v>15.6</v>
      </c>
      <c r="S403" s="24" t="s">
        <v>1235</v>
      </c>
    </row>
    <row r="404" spans="1:19" ht="20.100000000000001" customHeight="1" outlineLevel="2">
      <c r="A404" s="65"/>
      <c r="B404" s="66"/>
      <c r="C404" s="65"/>
      <c r="D404" s="70" t="s">
        <v>1702</v>
      </c>
      <c r="E404" s="66"/>
      <c r="F404" s="33" t="s">
        <v>1168</v>
      </c>
      <c r="G404" s="41" t="s">
        <v>712</v>
      </c>
      <c r="H404" s="56">
        <v>8</v>
      </c>
      <c r="I404" s="67"/>
      <c r="J404" s="67"/>
      <c r="K404" s="67"/>
      <c r="L404" s="67"/>
      <c r="M404" s="112"/>
      <c r="N404" s="118"/>
      <c r="O404" s="112"/>
      <c r="P404" s="69"/>
      <c r="Q404" s="69"/>
      <c r="R404" s="69">
        <f>2*H404</f>
        <v>16</v>
      </c>
      <c r="S404" s="68" t="s">
        <v>1703</v>
      </c>
    </row>
    <row r="405" spans="1:19" ht="20.100000000000001" customHeight="1" outlineLevel="2">
      <c r="A405" s="24"/>
      <c r="B405" s="41"/>
      <c r="C405" s="33" t="s">
        <v>611</v>
      </c>
      <c r="D405" s="70" t="s">
        <v>593</v>
      </c>
      <c r="E405" s="55"/>
      <c r="F405" s="33" t="s">
        <v>1168</v>
      </c>
      <c r="G405" s="41" t="s">
        <v>712</v>
      </c>
      <c r="H405" s="56">
        <v>3</v>
      </c>
      <c r="I405" s="56"/>
      <c r="J405" s="56"/>
      <c r="K405" s="56"/>
      <c r="L405" s="56"/>
      <c r="M405" s="56"/>
      <c r="N405" s="56"/>
      <c r="O405" s="56"/>
      <c r="P405" s="24"/>
      <c r="Q405" s="55"/>
      <c r="R405" s="54">
        <f>H405*14</f>
        <v>42</v>
      </c>
      <c r="S405" s="24"/>
    </row>
    <row r="406" spans="1:19" ht="20.100000000000001" customHeight="1" outlineLevel="1">
      <c r="A406" s="24"/>
      <c r="B406" s="41"/>
      <c r="C406" s="33"/>
      <c r="D406" s="70"/>
      <c r="E406" s="55"/>
      <c r="F406" s="125" t="s">
        <v>1806</v>
      </c>
      <c r="G406" s="41"/>
      <c r="H406" s="56"/>
      <c r="I406" s="56"/>
      <c r="J406" s="56"/>
      <c r="K406" s="56"/>
      <c r="L406" s="56"/>
      <c r="M406" s="56"/>
      <c r="N406" s="56"/>
      <c r="O406" s="56"/>
      <c r="P406" s="24"/>
      <c r="Q406" s="55"/>
      <c r="R406" s="54">
        <f>SUBTOTAL(9,R401:R405)</f>
        <v>116.7904761904762</v>
      </c>
      <c r="S406" s="24"/>
    </row>
    <row r="407" spans="1:19" ht="20.100000000000001" customHeight="1" outlineLevel="2">
      <c r="A407" s="33" t="s">
        <v>416</v>
      </c>
      <c r="B407" s="41" t="s">
        <v>952</v>
      </c>
      <c r="C407" s="33" t="s">
        <v>611</v>
      </c>
      <c r="D407" s="70" t="s">
        <v>949</v>
      </c>
      <c r="E407" s="47">
        <v>3</v>
      </c>
      <c r="F407" s="33" t="s">
        <v>98</v>
      </c>
      <c r="G407" s="41" t="s">
        <v>99</v>
      </c>
      <c r="H407" s="44">
        <v>8</v>
      </c>
      <c r="I407" s="48">
        <v>48</v>
      </c>
      <c r="J407" s="48">
        <v>48</v>
      </c>
      <c r="K407" s="48">
        <v>0</v>
      </c>
      <c r="L407" s="48">
        <v>0</v>
      </c>
      <c r="M407" s="109"/>
      <c r="N407" s="92">
        <f>IF(H407&lt;25,1,1+(H407-25)/H407)</f>
        <v>1</v>
      </c>
      <c r="O407" s="109">
        <v>1</v>
      </c>
      <c r="P407" s="34">
        <f>J407*N407*O407</f>
        <v>48</v>
      </c>
      <c r="Q407" s="34">
        <f>L407*M407*N407</f>
        <v>0</v>
      </c>
      <c r="R407" s="34">
        <f>P407+Q407</f>
        <v>48</v>
      </c>
      <c r="S407" s="31"/>
    </row>
    <row r="408" spans="1:19" ht="20.100000000000001" customHeight="1" outlineLevel="2">
      <c r="A408" s="57" t="s">
        <v>1400</v>
      </c>
      <c r="B408" s="60" t="s">
        <v>1401</v>
      </c>
      <c r="C408" s="57" t="s">
        <v>1509</v>
      </c>
      <c r="D408" s="70" t="s">
        <v>1502</v>
      </c>
      <c r="E408" s="62" t="s">
        <v>1444</v>
      </c>
      <c r="F408" s="33" t="s">
        <v>98</v>
      </c>
      <c r="G408" s="41" t="s">
        <v>1615</v>
      </c>
      <c r="H408" s="87">
        <v>6</v>
      </c>
      <c r="I408" s="56" t="s">
        <v>1494</v>
      </c>
      <c r="J408" s="56" t="s">
        <v>1495</v>
      </c>
      <c r="K408" s="56" t="s">
        <v>1494</v>
      </c>
      <c r="L408" s="56" t="s">
        <v>1495</v>
      </c>
      <c r="M408" s="56">
        <v>1</v>
      </c>
      <c r="N408" s="92"/>
      <c r="O408" s="112"/>
      <c r="P408" s="69"/>
      <c r="Q408" s="69"/>
      <c r="R408" s="69">
        <v>16</v>
      </c>
      <c r="S408" s="68" t="s">
        <v>1498</v>
      </c>
    </row>
    <row r="409" spans="1:19" ht="20.100000000000001" customHeight="1" outlineLevel="2">
      <c r="A409" s="24"/>
      <c r="B409" s="41"/>
      <c r="C409" s="33" t="s">
        <v>611</v>
      </c>
      <c r="D409" s="70" t="s">
        <v>593</v>
      </c>
      <c r="E409" s="55"/>
      <c r="F409" s="33" t="s">
        <v>98</v>
      </c>
      <c r="G409" s="41" t="s">
        <v>713</v>
      </c>
      <c r="H409" s="56">
        <v>3</v>
      </c>
      <c r="I409" s="56"/>
      <c r="J409" s="56"/>
      <c r="K409" s="56"/>
      <c r="L409" s="56"/>
      <c r="M409" s="56"/>
      <c r="N409" s="56"/>
      <c r="O409" s="56"/>
      <c r="P409" s="24"/>
      <c r="Q409" s="55"/>
      <c r="R409" s="54">
        <f>H409*14</f>
        <v>42</v>
      </c>
      <c r="S409" s="24"/>
    </row>
    <row r="410" spans="1:19" ht="20.100000000000001" customHeight="1" outlineLevel="2">
      <c r="A410" s="65"/>
      <c r="B410" s="66"/>
      <c r="C410" s="65"/>
      <c r="D410" s="70" t="s">
        <v>1702</v>
      </c>
      <c r="E410" s="66"/>
      <c r="F410" s="33" t="s">
        <v>98</v>
      </c>
      <c r="G410" s="41" t="s">
        <v>1669</v>
      </c>
      <c r="H410" s="56">
        <v>2</v>
      </c>
      <c r="I410" s="67"/>
      <c r="J410" s="67"/>
      <c r="K410" s="67"/>
      <c r="L410" s="67"/>
      <c r="M410" s="112"/>
      <c r="N410" s="118"/>
      <c r="O410" s="112"/>
      <c r="P410" s="69"/>
      <c r="Q410" s="69"/>
      <c r="R410" s="69">
        <f>2*H410</f>
        <v>4</v>
      </c>
      <c r="S410" s="68" t="s">
        <v>1703</v>
      </c>
    </row>
    <row r="411" spans="1:19" ht="20.100000000000001" customHeight="1" outlineLevel="1">
      <c r="A411" s="65"/>
      <c r="B411" s="66"/>
      <c r="C411" s="65"/>
      <c r="D411" s="70"/>
      <c r="E411" s="66"/>
      <c r="F411" s="125" t="s">
        <v>1807</v>
      </c>
      <c r="G411" s="41"/>
      <c r="H411" s="56"/>
      <c r="I411" s="67"/>
      <c r="J411" s="67"/>
      <c r="K411" s="67"/>
      <c r="L411" s="67"/>
      <c r="M411" s="112"/>
      <c r="N411" s="118"/>
      <c r="O411" s="112"/>
      <c r="P411" s="69"/>
      <c r="Q411" s="69"/>
      <c r="R411" s="69">
        <f>SUBTOTAL(9,R407:R410)</f>
        <v>110</v>
      </c>
      <c r="S411" s="68"/>
    </row>
    <row r="412" spans="1:19" ht="20.100000000000001" customHeight="1" outlineLevel="2">
      <c r="A412" s="57" t="s">
        <v>1100</v>
      </c>
      <c r="B412" s="60" t="s">
        <v>1101</v>
      </c>
      <c r="C412" s="57" t="s">
        <v>611</v>
      </c>
      <c r="D412" s="70" t="s">
        <v>1089</v>
      </c>
      <c r="E412" s="62">
        <v>2</v>
      </c>
      <c r="F412" s="33" t="s">
        <v>431</v>
      </c>
      <c r="G412" s="41" t="s">
        <v>1141</v>
      </c>
      <c r="H412" s="87">
        <v>22</v>
      </c>
      <c r="I412" s="56">
        <v>0</v>
      </c>
      <c r="J412" s="56">
        <v>0</v>
      </c>
      <c r="K412" s="56">
        <v>0</v>
      </c>
      <c r="L412" s="56">
        <v>0</v>
      </c>
      <c r="M412" s="56"/>
      <c r="N412" s="92">
        <f>IF(H412&lt;25,1,1+(H412-25)/H412)</f>
        <v>1</v>
      </c>
      <c r="O412" s="117">
        <v>1</v>
      </c>
      <c r="P412" s="24"/>
      <c r="Q412" s="64">
        <f>N412*E412*32</f>
        <v>64</v>
      </c>
      <c r="R412" s="64">
        <f>P412+Q412</f>
        <v>64</v>
      </c>
      <c r="S412" s="24"/>
    </row>
    <row r="413" spans="1:19" ht="20.100000000000001" customHeight="1" outlineLevel="2">
      <c r="A413" s="33" t="s">
        <v>416</v>
      </c>
      <c r="B413" s="41" t="s">
        <v>417</v>
      </c>
      <c r="C413" s="33" t="s">
        <v>611</v>
      </c>
      <c r="D413" s="70" t="s">
        <v>662</v>
      </c>
      <c r="E413" s="47">
        <v>3</v>
      </c>
      <c r="F413" s="33" t="s">
        <v>431</v>
      </c>
      <c r="G413" s="41" t="s">
        <v>432</v>
      </c>
      <c r="H413" s="44">
        <v>30</v>
      </c>
      <c r="I413" s="48">
        <v>48</v>
      </c>
      <c r="J413" s="48">
        <v>48</v>
      </c>
      <c r="K413" s="48">
        <v>0</v>
      </c>
      <c r="L413" s="48">
        <v>0</v>
      </c>
      <c r="M413" s="109"/>
      <c r="N413" s="92">
        <f>IF(H413&lt;25,1,1+(H413-25)/H413)</f>
        <v>1.1666666666666667</v>
      </c>
      <c r="O413" s="109">
        <v>1</v>
      </c>
      <c r="P413" s="34">
        <f>J413*N413*O413</f>
        <v>56</v>
      </c>
      <c r="Q413" s="34">
        <f>L413*M413*N413</f>
        <v>0</v>
      </c>
      <c r="R413" s="34">
        <f>P413+Q413</f>
        <v>56</v>
      </c>
      <c r="S413" s="31"/>
    </row>
    <row r="414" spans="1:19" ht="20.100000000000001" customHeight="1" outlineLevel="2">
      <c r="A414" s="57" t="s">
        <v>1400</v>
      </c>
      <c r="B414" s="60" t="s">
        <v>1401</v>
      </c>
      <c r="C414" s="57" t="s">
        <v>1509</v>
      </c>
      <c r="D414" s="70" t="s">
        <v>1502</v>
      </c>
      <c r="E414" s="62" t="s">
        <v>1444</v>
      </c>
      <c r="F414" s="33" t="s">
        <v>431</v>
      </c>
      <c r="G414" s="41" t="s">
        <v>1616</v>
      </c>
      <c r="H414" s="87">
        <v>30</v>
      </c>
      <c r="I414" s="56" t="s">
        <v>1494</v>
      </c>
      <c r="J414" s="56" t="s">
        <v>1495</v>
      </c>
      <c r="K414" s="56" t="s">
        <v>1494</v>
      </c>
      <c r="L414" s="56" t="s">
        <v>1495</v>
      </c>
      <c r="M414" s="56">
        <v>2</v>
      </c>
      <c r="N414" s="92"/>
      <c r="O414" s="112"/>
      <c r="P414" s="69"/>
      <c r="Q414" s="69"/>
      <c r="R414" s="69">
        <v>32</v>
      </c>
      <c r="S414" s="68" t="s">
        <v>1498</v>
      </c>
    </row>
    <row r="415" spans="1:19" ht="20.100000000000001" customHeight="1" outlineLevel="2">
      <c r="A415" s="65"/>
      <c r="B415" s="66"/>
      <c r="C415" s="24" t="s">
        <v>642</v>
      </c>
      <c r="D415" s="70" t="s">
        <v>1223</v>
      </c>
      <c r="E415" s="55">
        <v>14</v>
      </c>
      <c r="F415" s="33" t="s">
        <v>431</v>
      </c>
      <c r="G415" s="41" t="s">
        <v>1204</v>
      </c>
      <c r="H415" s="90">
        <v>2</v>
      </c>
      <c r="I415" s="67"/>
      <c r="J415" s="67"/>
      <c r="K415" s="67"/>
      <c r="L415" s="67"/>
      <c r="M415" s="112"/>
      <c r="N415" s="92">
        <f>IF(H415&lt;25,1,1+(H415-25)/H415)</f>
        <v>1</v>
      </c>
      <c r="O415" s="112"/>
      <c r="P415" s="69"/>
      <c r="Q415" s="69"/>
      <c r="R415" s="55">
        <f>0.3*13*H415</f>
        <v>7.8</v>
      </c>
      <c r="S415" s="24" t="s">
        <v>1235</v>
      </c>
    </row>
    <row r="416" spans="1:19" ht="20.100000000000001" customHeight="1" outlineLevel="2">
      <c r="A416" s="24"/>
      <c r="B416" s="41"/>
      <c r="C416" s="33" t="s">
        <v>611</v>
      </c>
      <c r="D416" s="70" t="s">
        <v>593</v>
      </c>
      <c r="E416" s="55"/>
      <c r="F416" s="33" t="s">
        <v>431</v>
      </c>
      <c r="G416" s="41" t="s">
        <v>714</v>
      </c>
      <c r="H416" s="56">
        <v>2</v>
      </c>
      <c r="I416" s="56"/>
      <c r="J416" s="56"/>
      <c r="K416" s="56"/>
      <c r="L416" s="56"/>
      <c r="M416" s="56"/>
      <c r="N416" s="56"/>
      <c r="O416" s="56"/>
      <c r="P416" s="24"/>
      <c r="Q416" s="55"/>
      <c r="R416" s="54">
        <f>H416*14</f>
        <v>28</v>
      </c>
      <c r="S416" s="24"/>
    </row>
    <row r="417" spans="1:19" ht="20.100000000000001" customHeight="1" outlineLevel="2">
      <c r="A417" s="65"/>
      <c r="B417" s="66"/>
      <c r="C417" s="65"/>
      <c r="D417" s="70" t="s">
        <v>1702</v>
      </c>
      <c r="E417" s="66"/>
      <c r="F417" s="33" t="s">
        <v>431</v>
      </c>
      <c r="G417" s="41" t="s">
        <v>1670</v>
      </c>
      <c r="H417" s="56">
        <v>4</v>
      </c>
      <c r="I417" s="67"/>
      <c r="J417" s="67"/>
      <c r="K417" s="67"/>
      <c r="L417" s="67"/>
      <c r="M417" s="112"/>
      <c r="N417" s="118"/>
      <c r="O417" s="112"/>
      <c r="P417" s="69"/>
      <c r="Q417" s="69"/>
      <c r="R417" s="69">
        <f>2*H417</f>
        <v>8</v>
      </c>
      <c r="S417" s="68" t="s">
        <v>1703</v>
      </c>
    </row>
    <row r="418" spans="1:19" ht="20.100000000000001" customHeight="1" outlineLevel="1">
      <c r="A418" s="65"/>
      <c r="B418" s="66"/>
      <c r="C418" s="65"/>
      <c r="D418" s="70"/>
      <c r="E418" s="66"/>
      <c r="F418" s="125" t="s">
        <v>1808</v>
      </c>
      <c r="G418" s="41"/>
      <c r="H418" s="56"/>
      <c r="I418" s="67"/>
      <c r="J418" s="67"/>
      <c r="K418" s="67"/>
      <c r="L418" s="67"/>
      <c r="M418" s="112"/>
      <c r="N418" s="118"/>
      <c r="O418" s="112"/>
      <c r="P418" s="69"/>
      <c r="Q418" s="69"/>
      <c r="R418" s="69">
        <f>SUBTOTAL(9,R412:R417)</f>
        <v>195.8</v>
      </c>
      <c r="S418" s="68"/>
    </row>
    <row r="419" spans="1:19" ht="20.100000000000001" customHeight="1" outlineLevel="2">
      <c r="A419" s="33" t="s">
        <v>538</v>
      </c>
      <c r="B419" s="41" t="s">
        <v>539</v>
      </c>
      <c r="C419" s="33" t="s">
        <v>611</v>
      </c>
      <c r="D419" s="70" t="s">
        <v>949</v>
      </c>
      <c r="E419" s="47">
        <v>3</v>
      </c>
      <c r="F419" s="33" t="s">
        <v>433</v>
      </c>
      <c r="G419" s="41" t="s">
        <v>434</v>
      </c>
      <c r="H419" s="44">
        <v>12</v>
      </c>
      <c r="I419" s="48">
        <v>48</v>
      </c>
      <c r="J419" s="48">
        <v>48</v>
      </c>
      <c r="K419" s="48">
        <v>0</v>
      </c>
      <c r="L419" s="48">
        <v>0</v>
      </c>
      <c r="M419" s="109"/>
      <c r="N419" s="92">
        <f>IF(H419&lt;25,1,1+(H419-25)/H419)</f>
        <v>1</v>
      </c>
      <c r="O419" s="109">
        <v>1</v>
      </c>
      <c r="P419" s="34">
        <f>J419*N419*O419</f>
        <v>48</v>
      </c>
      <c r="Q419" s="34">
        <f>L419*M419*N419</f>
        <v>0</v>
      </c>
      <c r="R419" s="34">
        <f>P419+Q419</f>
        <v>48</v>
      </c>
      <c r="S419" s="31"/>
    </row>
    <row r="420" spans="1:19" ht="20.100000000000001" customHeight="1" outlineLevel="2">
      <c r="A420" s="57" t="s">
        <v>1334</v>
      </c>
      <c r="B420" s="60" t="s">
        <v>1335</v>
      </c>
      <c r="C420" s="57" t="s">
        <v>1509</v>
      </c>
      <c r="D420" s="70" t="s">
        <v>1502</v>
      </c>
      <c r="E420" s="62" t="s">
        <v>1444</v>
      </c>
      <c r="F420" s="33" t="s">
        <v>433</v>
      </c>
      <c r="G420" s="41" t="s">
        <v>1585</v>
      </c>
      <c r="H420" s="87">
        <v>12</v>
      </c>
      <c r="I420" s="56" t="s">
        <v>1494</v>
      </c>
      <c r="J420" s="56" t="s">
        <v>1495</v>
      </c>
      <c r="K420" s="56" t="s">
        <v>1494</v>
      </c>
      <c r="L420" s="56" t="s">
        <v>1495</v>
      </c>
      <c r="M420" s="56">
        <v>1</v>
      </c>
      <c r="N420" s="92"/>
      <c r="O420" s="112"/>
      <c r="P420" s="69"/>
      <c r="Q420" s="69"/>
      <c r="R420" s="69">
        <v>16</v>
      </c>
      <c r="S420" s="68" t="s">
        <v>1498</v>
      </c>
    </row>
    <row r="421" spans="1:19" ht="20.100000000000001" customHeight="1" outlineLevel="2">
      <c r="A421" s="33" t="s">
        <v>272</v>
      </c>
      <c r="B421" s="41" t="s">
        <v>967</v>
      </c>
      <c r="C421" s="33" t="s">
        <v>611</v>
      </c>
      <c r="D421" s="70" t="s">
        <v>949</v>
      </c>
      <c r="E421" s="47">
        <v>3</v>
      </c>
      <c r="F421" s="33" t="s">
        <v>433</v>
      </c>
      <c r="G421" s="41" t="s">
        <v>434</v>
      </c>
      <c r="H421" s="44">
        <v>40</v>
      </c>
      <c r="I421" s="48">
        <v>48</v>
      </c>
      <c r="J421" s="48">
        <v>48</v>
      </c>
      <c r="K421" s="48">
        <v>0</v>
      </c>
      <c r="L421" s="48">
        <v>0</v>
      </c>
      <c r="M421" s="109"/>
      <c r="N421" s="92">
        <f>IF(H421&lt;25,1,1+(H421-25)/H421)</f>
        <v>1.375</v>
      </c>
      <c r="O421" s="109">
        <v>1</v>
      </c>
      <c r="P421" s="34">
        <f>J421*N421*O421</f>
        <v>66</v>
      </c>
      <c r="Q421" s="34">
        <f>L421*M421*N421</f>
        <v>0</v>
      </c>
      <c r="R421" s="34">
        <f>P421+Q421</f>
        <v>66</v>
      </c>
      <c r="S421" s="31"/>
    </row>
    <row r="422" spans="1:19" ht="20.100000000000001" customHeight="1" outlineLevel="2">
      <c r="A422" s="57" t="s">
        <v>1346</v>
      </c>
      <c r="B422" s="60" t="s">
        <v>1347</v>
      </c>
      <c r="C422" s="57" t="s">
        <v>1509</v>
      </c>
      <c r="D422" s="70" t="s">
        <v>1502</v>
      </c>
      <c r="E422" s="62" t="s">
        <v>1444</v>
      </c>
      <c r="F422" s="33" t="s">
        <v>433</v>
      </c>
      <c r="G422" s="41" t="s">
        <v>1585</v>
      </c>
      <c r="H422" s="87">
        <v>40</v>
      </c>
      <c r="I422" s="56" t="s">
        <v>1494</v>
      </c>
      <c r="J422" s="56" t="s">
        <v>1495</v>
      </c>
      <c r="K422" s="56" t="s">
        <v>1494</v>
      </c>
      <c r="L422" s="56" t="s">
        <v>1495</v>
      </c>
      <c r="M422" s="56">
        <v>1</v>
      </c>
      <c r="N422" s="92"/>
      <c r="O422" s="112"/>
      <c r="P422" s="69"/>
      <c r="Q422" s="69"/>
      <c r="R422" s="69">
        <v>22</v>
      </c>
      <c r="S422" s="68" t="s">
        <v>1498</v>
      </c>
    </row>
    <row r="423" spans="1:19" ht="20.100000000000001" customHeight="1" outlineLevel="2">
      <c r="A423" s="24"/>
      <c r="B423" s="41" t="s">
        <v>990</v>
      </c>
      <c r="C423" s="24"/>
      <c r="D423" s="70" t="s">
        <v>822</v>
      </c>
      <c r="E423" s="55"/>
      <c r="F423" s="33" t="s">
        <v>433</v>
      </c>
      <c r="G423" s="41" t="s">
        <v>434</v>
      </c>
      <c r="H423" s="56"/>
      <c r="I423" s="56"/>
      <c r="J423" s="56"/>
      <c r="K423" s="56"/>
      <c r="L423" s="56"/>
      <c r="M423" s="56"/>
      <c r="N423" s="56"/>
      <c r="O423" s="56"/>
      <c r="P423" s="24"/>
      <c r="Q423" s="55"/>
      <c r="R423" s="55">
        <v>15</v>
      </c>
      <c r="S423" s="24"/>
    </row>
    <row r="424" spans="1:19" ht="20.100000000000001" customHeight="1" outlineLevel="2">
      <c r="A424" s="65"/>
      <c r="B424" s="66"/>
      <c r="C424" s="24" t="s">
        <v>642</v>
      </c>
      <c r="D424" s="70" t="s">
        <v>1223</v>
      </c>
      <c r="E424" s="55">
        <v>14</v>
      </c>
      <c r="F424" s="33" t="s">
        <v>433</v>
      </c>
      <c r="G424" s="41" t="s">
        <v>434</v>
      </c>
      <c r="H424" s="90">
        <v>2</v>
      </c>
      <c r="I424" s="67"/>
      <c r="J424" s="67"/>
      <c r="K424" s="67"/>
      <c r="L424" s="67"/>
      <c r="M424" s="112"/>
      <c r="N424" s="92">
        <f>IF(H424&lt;25,1,1+(H424-25)/H424)</f>
        <v>1</v>
      </c>
      <c r="O424" s="112"/>
      <c r="P424" s="69"/>
      <c r="Q424" s="69"/>
      <c r="R424" s="55">
        <f>0.3*13*H424</f>
        <v>7.8</v>
      </c>
      <c r="S424" s="24" t="s">
        <v>1235</v>
      </c>
    </row>
    <row r="425" spans="1:19" ht="20.100000000000001" customHeight="1" outlineLevel="2">
      <c r="A425" s="65"/>
      <c r="B425" s="66"/>
      <c r="C425" s="65"/>
      <c r="D425" s="70" t="s">
        <v>1702</v>
      </c>
      <c r="E425" s="66"/>
      <c r="F425" s="33" t="s">
        <v>433</v>
      </c>
      <c r="G425" s="41" t="s">
        <v>715</v>
      </c>
      <c r="H425" s="56">
        <v>5</v>
      </c>
      <c r="I425" s="67"/>
      <c r="J425" s="67"/>
      <c r="K425" s="67"/>
      <c r="L425" s="67"/>
      <c r="M425" s="112"/>
      <c r="N425" s="118"/>
      <c r="O425" s="112"/>
      <c r="P425" s="69"/>
      <c r="Q425" s="69"/>
      <c r="R425" s="69">
        <f>2*H425</f>
        <v>10</v>
      </c>
      <c r="S425" s="68" t="s">
        <v>1703</v>
      </c>
    </row>
    <row r="426" spans="1:19" ht="20.100000000000001" customHeight="1" outlineLevel="2">
      <c r="A426" s="24"/>
      <c r="B426" s="41"/>
      <c r="C426" s="33" t="s">
        <v>611</v>
      </c>
      <c r="D426" s="70" t="s">
        <v>593</v>
      </c>
      <c r="E426" s="55"/>
      <c r="F426" s="33" t="s">
        <v>433</v>
      </c>
      <c r="G426" s="41" t="s">
        <v>715</v>
      </c>
      <c r="H426" s="56">
        <v>3</v>
      </c>
      <c r="I426" s="56"/>
      <c r="J426" s="56"/>
      <c r="K426" s="56"/>
      <c r="L426" s="56"/>
      <c r="M426" s="56"/>
      <c r="N426" s="56"/>
      <c r="O426" s="56"/>
      <c r="P426" s="24"/>
      <c r="Q426" s="55"/>
      <c r="R426" s="54">
        <f>H426*14</f>
        <v>42</v>
      </c>
      <c r="S426" s="24"/>
    </row>
    <row r="427" spans="1:19" ht="20.100000000000001" customHeight="1" outlineLevel="1">
      <c r="A427" s="24"/>
      <c r="B427" s="41"/>
      <c r="C427" s="33"/>
      <c r="D427" s="70"/>
      <c r="E427" s="55"/>
      <c r="F427" s="125" t="s">
        <v>1809</v>
      </c>
      <c r="G427" s="41"/>
      <c r="H427" s="56"/>
      <c r="I427" s="56"/>
      <c r="J427" s="56"/>
      <c r="K427" s="56"/>
      <c r="L427" s="56"/>
      <c r="M427" s="56"/>
      <c r="N427" s="56"/>
      <c r="O427" s="56"/>
      <c r="P427" s="24"/>
      <c r="Q427" s="55"/>
      <c r="R427" s="54">
        <f>SUBTOTAL(9,R419:R426)</f>
        <v>226.8</v>
      </c>
      <c r="S427" s="24"/>
    </row>
    <row r="428" spans="1:19" ht="20.100000000000001" customHeight="1" outlineLevel="2">
      <c r="A428" s="35" t="s">
        <v>113</v>
      </c>
      <c r="B428" s="41" t="s">
        <v>114</v>
      </c>
      <c r="C428" s="33" t="s">
        <v>642</v>
      </c>
      <c r="D428" s="70" t="s">
        <v>949</v>
      </c>
      <c r="E428" s="40">
        <v>3</v>
      </c>
      <c r="F428" s="33" t="s">
        <v>120</v>
      </c>
      <c r="G428" s="41" t="s">
        <v>121</v>
      </c>
      <c r="H428" s="99">
        <v>33</v>
      </c>
      <c r="I428" s="49">
        <v>48</v>
      </c>
      <c r="J428" s="48">
        <v>32</v>
      </c>
      <c r="K428" s="44">
        <v>0</v>
      </c>
      <c r="L428" s="44">
        <v>16</v>
      </c>
      <c r="M428" s="110" t="s">
        <v>669</v>
      </c>
      <c r="N428" s="92">
        <f>IF(H428&lt;25,1,1+(H428-25)/H428)</f>
        <v>1.2424242424242424</v>
      </c>
      <c r="O428" s="109">
        <v>1</v>
      </c>
      <c r="P428" s="34">
        <f>J428*N428*O428</f>
        <v>39.757575757575758</v>
      </c>
      <c r="Q428" s="34">
        <f>L428*M428*N428</f>
        <v>19.878787878787879</v>
      </c>
      <c r="R428" s="34">
        <f>P428+Q428</f>
        <v>59.63636363636364</v>
      </c>
      <c r="S428" s="31"/>
    </row>
    <row r="429" spans="1:19" ht="20.100000000000001" customHeight="1" outlineLevel="2">
      <c r="A429" s="33" t="s">
        <v>533</v>
      </c>
      <c r="B429" s="41" t="s">
        <v>991</v>
      </c>
      <c r="C429" s="33" t="s">
        <v>611</v>
      </c>
      <c r="D429" s="70" t="s">
        <v>949</v>
      </c>
      <c r="E429" s="47">
        <v>3</v>
      </c>
      <c r="F429" s="33" t="s">
        <v>120</v>
      </c>
      <c r="G429" s="41" t="s">
        <v>121</v>
      </c>
      <c r="H429" s="44">
        <v>50</v>
      </c>
      <c r="I429" s="48">
        <v>48</v>
      </c>
      <c r="J429" s="48">
        <v>48</v>
      </c>
      <c r="K429" s="48">
        <v>0</v>
      </c>
      <c r="L429" s="48">
        <v>0</v>
      </c>
      <c r="M429" s="109"/>
      <c r="N429" s="92">
        <f>IF(H429&lt;25,1,1+(H429-25)/H429)</f>
        <v>1.5</v>
      </c>
      <c r="O429" s="109">
        <v>1</v>
      </c>
      <c r="P429" s="34">
        <f>J429*N429*O429</f>
        <v>72</v>
      </c>
      <c r="Q429" s="34">
        <f>L429*M429*N429</f>
        <v>0</v>
      </c>
      <c r="R429" s="34">
        <f>P429+Q429</f>
        <v>72</v>
      </c>
      <c r="S429" s="31"/>
    </row>
    <row r="430" spans="1:19" ht="20.100000000000001" customHeight="1" outlineLevel="2">
      <c r="A430" s="57" t="s">
        <v>1320</v>
      </c>
      <c r="B430" s="60" t="s">
        <v>1321</v>
      </c>
      <c r="C430" s="57" t="s">
        <v>1509</v>
      </c>
      <c r="D430" s="70" t="s">
        <v>1502</v>
      </c>
      <c r="E430" s="62" t="s">
        <v>1444</v>
      </c>
      <c r="F430" s="33" t="s">
        <v>120</v>
      </c>
      <c r="G430" s="41" t="s">
        <v>1577</v>
      </c>
      <c r="H430" s="87">
        <v>52</v>
      </c>
      <c r="I430" s="56" t="s">
        <v>1494</v>
      </c>
      <c r="J430" s="56" t="s">
        <v>1495</v>
      </c>
      <c r="K430" s="56" t="s">
        <v>1494</v>
      </c>
      <c r="L430" s="56" t="s">
        <v>1495</v>
      </c>
      <c r="M430" s="56">
        <v>1</v>
      </c>
      <c r="N430" s="92"/>
      <c r="O430" s="112"/>
      <c r="P430" s="69"/>
      <c r="Q430" s="69"/>
      <c r="R430" s="69">
        <v>24.307692307692307</v>
      </c>
      <c r="S430" s="68" t="s">
        <v>1498</v>
      </c>
    </row>
    <row r="431" spans="1:19" ht="20.100000000000001" customHeight="1" outlineLevel="2">
      <c r="A431" s="65"/>
      <c r="B431" s="66"/>
      <c r="C431" s="24" t="s">
        <v>642</v>
      </c>
      <c r="D431" s="70" t="s">
        <v>1221</v>
      </c>
      <c r="E431" s="55">
        <v>14</v>
      </c>
      <c r="F431" s="33" t="s">
        <v>120</v>
      </c>
      <c r="G431" s="41" t="s">
        <v>1205</v>
      </c>
      <c r="H431" s="90">
        <v>2</v>
      </c>
      <c r="I431" s="67"/>
      <c r="J431" s="67"/>
      <c r="K431" s="67"/>
      <c r="L431" s="67"/>
      <c r="M431" s="112"/>
      <c r="N431" s="92">
        <f>IF(H431&lt;25,1,1+(H431-25)/H431)</f>
        <v>1</v>
      </c>
      <c r="O431" s="112"/>
      <c r="P431" s="69"/>
      <c r="Q431" s="69"/>
      <c r="R431" s="55">
        <f>0.3*13*H431</f>
        <v>7.8</v>
      </c>
      <c r="S431" s="68" t="s">
        <v>1235</v>
      </c>
    </row>
    <row r="432" spans="1:19" ht="20.100000000000001" customHeight="1" outlineLevel="2">
      <c r="A432" s="65"/>
      <c r="B432" s="66"/>
      <c r="C432" s="65"/>
      <c r="D432" s="70" t="s">
        <v>1702</v>
      </c>
      <c r="E432" s="66"/>
      <c r="F432" s="33" t="s">
        <v>120</v>
      </c>
      <c r="G432" s="41" t="s">
        <v>716</v>
      </c>
      <c r="H432" s="56">
        <v>4</v>
      </c>
      <c r="I432" s="67"/>
      <c r="J432" s="67"/>
      <c r="K432" s="67"/>
      <c r="L432" s="67"/>
      <c r="M432" s="112"/>
      <c r="N432" s="118"/>
      <c r="O432" s="112"/>
      <c r="P432" s="69"/>
      <c r="Q432" s="69"/>
      <c r="R432" s="69">
        <f>2*H432</f>
        <v>8</v>
      </c>
      <c r="S432" s="68" t="s">
        <v>1703</v>
      </c>
    </row>
    <row r="433" spans="1:19" ht="20.100000000000001" customHeight="1" outlineLevel="2">
      <c r="A433" s="24"/>
      <c r="B433" s="41"/>
      <c r="C433" s="33" t="s">
        <v>611</v>
      </c>
      <c r="D433" s="70" t="s">
        <v>593</v>
      </c>
      <c r="E433" s="55"/>
      <c r="F433" s="33" t="s">
        <v>120</v>
      </c>
      <c r="G433" s="41" t="s">
        <v>716</v>
      </c>
      <c r="H433" s="56">
        <v>3</v>
      </c>
      <c r="I433" s="56"/>
      <c r="J433" s="56"/>
      <c r="K433" s="56"/>
      <c r="L433" s="56"/>
      <c r="M433" s="56"/>
      <c r="N433" s="56"/>
      <c r="O433" s="56"/>
      <c r="P433" s="24"/>
      <c r="Q433" s="55"/>
      <c r="R433" s="54">
        <f>H433*14</f>
        <v>42</v>
      </c>
      <c r="S433" s="24"/>
    </row>
    <row r="434" spans="1:19" ht="20.100000000000001" customHeight="1" outlineLevel="1">
      <c r="A434" s="24"/>
      <c r="B434" s="41"/>
      <c r="C434" s="33"/>
      <c r="D434" s="70"/>
      <c r="E434" s="55"/>
      <c r="F434" s="125" t="s">
        <v>1810</v>
      </c>
      <c r="G434" s="41"/>
      <c r="H434" s="56"/>
      <c r="I434" s="56"/>
      <c r="J434" s="56"/>
      <c r="K434" s="56"/>
      <c r="L434" s="56"/>
      <c r="M434" s="56"/>
      <c r="N434" s="56"/>
      <c r="O434" s="56"/>
      <c r="P434" s="24"/>
      <c r="Q434" s="55"/>
      <c r="R434" s="54">
        <f>SUBTOTAL(9,R428:R433)</f>
        <v>213.74405594405596</v>
      </c>
      <c r="S434" s="24"/>
    </row>
    <row r="435" spans="1:19" ht="20.100000000000001" customHeight="1" outlineLevel="2">
      <c r="A435" s="65"/>
      <c r="B435" s="66"/>
      <c r="C435" s="65"/>
      <c r="D435" s="70" t="s">
        <v>1702</v>
      </c>
      <c r="E435" s="66"/>
      <c r="F435" s="102" t="s">
        <v>1745</v>
      </c>
      <c r="G435" s="41" t="s">
        <v>1707</v>
      </c>
      <c r="H435" s="56">
        <v>2</v>
      </c>
      <c r="I435" s="67"/>
      <c r="J435" s="67"/>
      <c r="K435" s="67"/>
      <c r="L435" s="67"/>
      <c r="M435" s="112"/>
      <c r="N435" s="118"/>
      <c r="O435" s="112"/>
      <c r="P435" s="69"/>
      <c r="Q435" s="69"/>
      <c r="R435" s="69">
        <f>2*H435</f>
        <v>4</v>
      </c>
      <c r="S435" s="68" t="s">
        <v>1703</v>
      </c>
    </row>
    <row r="436" spans="1:19" ht="20.100000000000001" customHeight="1" outlineLevel="1">
      <c r="A436" s="65"/>
      <c r="B436" s="66"/>
      <c r="C436" s="65"/>
      <c r="D436" s="70"/>
      <c r="E436" s="66"/>
      <c r="F436" s="127" t="s">
        <v>1811</v>
      </c>
      <c r="G436" s="41"/>
      <c r="H436" s="56"/>
      <c r="I436" s="67"/>
      <c r="J436" s="67"/>
      <c r="K436" s="67"/>
      <c r="L436" s="67"/>
      <c r="M436" s="112"/>
      <c r="N436" s="118"/>
      <c r="O436" s="112"/>
      <c r="P436" s="69"/>
      <c r="Q436" s="69"/>
      <c r="R436" s="69">
        <f>SUBTOTAL(9,R435:R435)</f>
        <v>4</v>
      </c>
      <c r="S436" s="68"/>
    </row>
    <row r="437" spans="1:19" ht="20.100000000000001" customHeight="1" outlineLevel="2">
      <c r="A437" s="24"/>
      <c r="B437" s="41"/>
      <c r="C437" s="33" t="s">
        <v>611</v>
      </c>
      <c r="D437" s="70" t="s">
        <v>593</v>
      </c>
      <c r="E437" s="55"/>
      <c r="F437" s="33" t="s">
        <v>1169</v>
      </c>
      <c r="G437" s="41" t="s">
        <v>717</v>
      </c>
      <c r="H437" s="56">
        <v>3</v>
      </c>
      <c r="I437" s="56"/>
      <c r="J437" s="56"/>
      <c r="K437" s="56"/>
      <c r="L437" s="56"/>
      <c r="M437" s="56"/>
      <c r="N437" s="56"/>
      <c r="O437" s="56"/>
      <c r="P437" s="24"/>
      <c r="Q437" s="55"/>
      <c r="R437" s="54">
        <f>H437*14</f>
        <v>42</v>
      </c>
      <c r="S437" s="24"/>
    </row>
    <row r="438" spans="1:19" ht="20.100000000000001" customHeight="1" outlineLevel="1">
      <c r="A438" s="24"/>
      <c r="B438" s="41"/>
      <c r="C438" s="33"/>
      <c r="D438" s="70"/>
      <c r="E438" s="55"/>
      <c r="F438" s="125" t="s">
        <v>1812</v>
      </c>
      <c r="G438" s="41"/>
      <c r="H438" s="56"/>
      <c r="I438" s="56"/>
      <c r="J438" s="56"/>
      <c r="K438" s="56"/>
      <c r="L438" s="56"/>
      <c r="M438" s="56"/>
      <c r="N438" s="56"/>
      <c r="O438" s="56"/>
      <c r="P438" s="24"/>
      <c r="Q438" s="55"/>
      <c r="R438" s="54">
        <f>SUBTOTAL(9,R437:R437)</f>
        <v>42</v>
      </c>
      <c r="S438" s="24"/>
    </row>
    <row r="439" spans="1:19" ht="20.100000000000001" customHeight="1" outlineLevel="2">
      <c r="A439" s="33" t="s">
        <v>408</v>
      </c>
      <c r="B439" s="41" t="s">
        <v>409</v>
      </c>
      <c r="C439" s="33" t="s">
        <v>611</v>
      </c>
      <c r="D439" s="70" t="s">
        <v>949</v>
      </c>
      <c r="E439" s="47">
        <v>3</v>
      </c>
      <c r="F439" s="33" t="s">
        <v>138</v>
      </c>
      <c r="G439" s="41" t="s">
        <v>139</v>
      </c>
      <c r="H439" s="44">
        <v>45</v>
      </c>
      <c r="I439" s="48">
        <v>48</v>
      </c>
      <c r="J439" s="48">
        <v>48</v>
      </c>
      <c r="K439" s="48">
        <v>0</v>
      </c>
      <c r="L439" s="48">
        <v>0</v>
      </c>
      <c r="M439" s="109"/>
      <c r="N439" s="92">
        <f>IF(H439&lt;25,1,1+(H439-25)/H439)</f>
        <v>1.4444444444444444</v>
      </c>
      <c r="O439" s="109">
        <v>1</v>
      </c>
      <c r="P439" s="34">
        <f>J439*N439*O439</f>
        <v>69.333333333333329</v>
      </c>
      <c r="Q439" s="34">
        <f>L439*M439*N439</f>
        <v>0</v>
      </c>
      <c r="R439" s="34">
        <f>P439+Q439</f>
        <v>69.333333333333329</v>
      </c>
      <c r="S439" s="31"/>
    </row>
    <row r="440" spans="1:19" ht="20.100000000000001" customHeight="1" outlineLevel="2">
      <c r="A440" s="57" t="s">
        <v>1410</v>
      </c>
      <c r="B440" s="60" t="s">
        <v>1411</v>
      </c>
      <c r="C440" s="57" t="s">
        <v>1509</v>
      </c>
      <c r="D440" s="70" t="s">
        <v>1502</v>
      </c>
      <c r="E440" s="62" t="s">
        <v>1444</v>
      </c>
      <c r="F440" s="33" t="s">
        <v>138</v>
      </c>
      <c r="G440" s="41" t="s">
        <v>1622</v>
      </c>
      <c r="H440" s="87">
        <v>27</v>
      </c>
      <c r="I440" s="56" t="s">
        <v>1494</v>
      </c>
      <c r="J440" s="56" t="s">
        <v>1495</v>
      </c>
      <c r="K440" s="56" t="s">
        <v>1494</v>
      </c>
      <c r="L440" s="56" t="s">
        <v>1495</v>
      </c>
      <c r="M440" s="56">
        <v>1</v>
      </c>
      <c r="N440" s="92"/>
      <c r="O440" s="112"/>
      <c r="P440" s="69"/>
      <c r="Q440" s="69"/>
      <c r="R440" s="69">
        <v>17.185185185185183</v>
      </c>
      <c r="S440" s="68" t="s">
        <v>1498</v>
      </c>
    </row>
    <row r="441" spans="1:19" ht="20.100000000000001" customHeight="1" outlineLevel="2">
      <c r="A441" s="65"/>
      <c r="B441" s="66"/>
      <c r="C441" s="65"/>
      <c r="D441" s="70" t="s">
        <v>1702</v>
      </c>
      <c r="E441" s="66"/>
      <c r="F441" s="33" t="s">
        <v>138</v>
      </c>
      <c r="G441" s="41" t="s">
        <v>718</v>
      </c>
      <c r="H441" s="56">
        <v>8</v>
      </c>
      <c r="I441" s="67"/>
      <c r="J441" s="67"/>
      <c r="K441" s="67"/>
      <c r="L441" s="67"/>
      <c r="M441" s="112"/>
      <c r="N441" s="118"/>
      <c r="O441" s="112"/>
      <c r="P441" s="69"/>
      <c r="Q441" s="69"/>
      <c r="R441" s="69">
        <f>2*H441</f>
        <v>16</v>
      </c>
      <c r="S441" s="68" t="s">
        <v>1703</v>
      </c>
    </row>
    <row r="442" spans="1:19" ht="20.100000000000001" customHeight="1" outlineLevel="2">
      <c r="A442" s="24"/>
      <c r="B442" s="41"/>
      <c r="C442" s="33" t="s">
        <v>611</v>
      </c>
      <c r="D442" s="70" t="s">
        <v>593</v>
      </c>
      <c r="E442" s="55"/>
      <c r="F442" s="33" t="s">
        <v>138</v>
      </c>
      <c r="G442" s="41" t="s">
        <v>718</v>
      </c>
      <c r="H442" s="56">
        <v>2</v>
      </c>
      <c r="I442" s="56"/>
      <c r="J442" s="56"/>
      <c r="K442" s="56"/>
      <c r="L442" s="56"/>
      <c r="M442" s="56"/>
      <c r="N442" s="56"/>
      <c r="O442" s="56"/>
      <c r="P442" s="24"/>
      <c r="Q442" s="55"/>
      <c r="R442" s="54">
        <f>H442*14</f>
        <v>28</v>
      </c>
      <c r="S442" s="24"/>
    </row>
    <row r="443" spans="1:19" ht="20.100000000000001" customHeight="1" outlineLevel="1">
      <c r="A443" s="24"/>
      <c r="B443" s="41"/>
      <c r="C443" s="33"/>
      <c r="D443" s="70"/>
      <c r="E443" s="55"/>
      <c r="F443" s="125" t="s">
        <v>1813</v>
      </c>
      <c r="G443" s="41"/>
      <c r="H443" s="56"/>
      <c r="I443" s="56"/>
      <c r="J443" s="56"/>
      <c r="K443" s="56"/>
      <c r="L443" s="56"/>
      <c r="M443" s="56"/>
      <c r="N443" s="56"/>
      <c r="O443" s="56"/>
      <c r="P443" s="24"/>
      <c r="Q443" s="55"/>
      <c r="R443" s="54">
        <f>SUBTOTAL(9,R439:R442)</f>
        <v>130.5185185185185</v>
      </c>
      <c r="S443" s="24"/>
    </row>
    <row r="444" spans="1:19" ht="20.100000000000001" customHeight="1" outlineLevel="2">
      <c r="A444" s="24"/>
      <c r="B444" s="41" t="s">
        <v>995</v>
      </c>
      <c r="C444" s="24"/>
      <c r="D444" s="70" t="s">
        <v>822</v>
      </c>
      <c r="E444" s="55"/>
      <c r="F444" s="33" t="s">
        <v>188</v>
      </c>
      <c r="G444" s="41" t="s">
        <v>947</v>
      </c>
      <c r="H444" s="56"/>
      <c r="I444" s="56"/>
      <c r="J444" s="56"/>
      <c r="K444" s="56"/>
      <c r="L444" s="56"/>
      <c r="M444" s="56"/>
      <c r="N444" s="56"/>
      <c r="O444" s="56"/>
      <c r="P444" s="24"/>
      <c r="Q444" s="55"/>
      <c r="R444" s="55">
        <v>15</v>
      </c>
      <c r="S444" s="24"/>
    </row>
    <row r="445" spans="1:19" ht="20.100000000000001" customHeight="1" outlineLevel="2">
      <c r="A445" s="35" t="s">
        <v>186</v>
      </c>
      <c r="B445" s="41" t="s">
        <v>187</v>
      </c>
      <c r="C445" s="33" t="s">
        <v>642</v>
      </c>
      <c r="D445" s="70" t="s">
        <v>662</v>
      </c>
      <c r="E445" s="40">
        <v>3</v>
      </c>
      <c r="F445" s="33" t="s">
        <v>188</v>
      </c>
      <c r="G445" s="41" t="s">
        <v>189</v>
      </c>
      <c r="H445" s="99">
        <v>25</v>
      </c>
      <c r="I445" s="49">
        <v>48</v>
      </c>
      <c r="J445" s="49">
        <v>48</v>
      </c>
      <c r="K445" s="43">
        <v>0</v>
      </c>
      <c r="L445" s="49">
        <v>0</v>
      </c>
      <c r="M445" s="109"/>
      <c r="N445" s="92">
        <f>IF(H445&lt;25,1,1+(H445-25)/H445)</f>
        <v>1</v>
      </c>
      <c r="O445" s="109">
        <v>1</v>
      </c>
      <c r="P445" s="34">
        <f>J445*N445*O445</f>
        <v>48</v>
      </c>
      <c r="Q445" s="34">
        <f>L445*M445*N445</f>
        <v>0</v>
      </c>
      <c r="R445" s="34">
        <f>P445+Q445</f>
        <v>48</v>
      </c>
      <c r="S445" s="31"/>
    </row>
    <row r="446" spans="1:19" ht="20.100000000000001" customHeight="1" outlineLevel="2">
      <c r="A446" s="57" t="s">
        <v>1286</v>
      </c>
      <c r="B446" s="60" t="s">
        <v>1287</v>
      </c>
      <c r="C446" s="57" t="s">
        <v>1504</v>
      </c>
      <c r="D446" s="70" t="s">
        <v>1502</v>
      </c>
      <c r="E446" s="62" t="s">
        <v>1444</v>
      </c>
      <c r="F446" s="33" t="s">
        <v>188</v>
      </c>
      <c r="G446" s="41" t="s">
        <v>1554</v>
      </c>
      <c r="H446" s="87" t="s">
        <v>1473</v>
      </c>
      <c r="I446" s="56" t="s">
        <v>1494</v>
      </c>
      <c r="J446" s="56" t="s">
        <v>1496</v>
      </c>
      <c r="K446" s="56" t="s">
        <v>1494</v>
      </c>
      <c r="L446" s="56" t="s">
        <v>1496</v>
      </c>
      <c r="M446" s="56"/>
      <c r="N446" s="92"/>
      <c r="O446" s="112"/>
      <c r="P446" s="69"/>
      <c r="Q446" s="69"/>
      <c r="R446" s="69">
        <v>40.96</v>
      </c>
      <c r="S446" s="68" t="s">
        <v>1715</v>
      </c>
    </row>
    <row r="447" spans="1:19" ht="20.100000000000001" customHeight="1" outlineLevel="2">
      <c r="A447" s="33" t="s">
        <v>435</v>
      </c>
      <c r="B447" s="41" t="s">
        <v>994</v>
      </c>
      <c r="C447" s="33" t="s">
        <v>611</v>
      </c>
      <c r="D447" s="70" t="s">
        <v>949</v>
      </c>
      <c r="E447" s="47">
        <v>3</v>
      </c>
      <c r="F447" s="33" t="s">
        <v>188</v>
      </c>
      <c r="G447" s="41" t="s">
        <v>189</v>
      </c>
      <c r="H447" s="44">
        <v>24</v>
      </c>
      <c r="I447" s="48">
        <v>48</v>
      </c>
      <c r="J447" s="48">
        <v>48</v>
      </c>
      <c r="K447" s="48">
        <v>0</v>
      </c>
      <c r="L447" s="48">
        <v>0</v>
      </c>
      <c r="M447" s="109"/>
      <c r="N447" s="92">
        <f>IF(H447&lt;25,1,1+(H447-25)/H447)</f>
        <v>1</v>
      </c>
      <c r="O447" s="109">
        <v>1</v>
      </c>
      <c r="P447" s="34">
        <f>J447*N447*O447</f>
        <v>48</v>
      </c>
      <c r="Q447" s="34">
        <f>L447*M447*N447</f>
        <v>0</v>
      </c>
      <c r="R447" s="34">
        <f>P447+Q447</f>
        <v>48</v>
      </c>
      <c r="S447" s="31"/>
    </row>
    <row r="448" spans="1:19" ht="20.100000000000001" customHeight="1" outlineLevel="2">
      <c r="A448" s="57" t="s">
        <v>1288</v>
      </c>
      <c r="B448" s="60" t="s">
        <v>1289</v>
      </c>
      <c r="C448" s="57" t="s">
        <v>1509</v>
      </c>
      <c r="D448" s="70" t="s">
        <v>1502</v>
      </c>
      <c r="E448" s="62" t="s">
        <v>1444</v>
      </c>
      <c r="F448" s="33" t="s">
        <v>188</v>
      </c>
      <c r="G448" s="41" t="s">
        <v>1555</v>
      </c>
      <c r="H448" s="87">
        <v>25</v>
      </c>
      <c r="I448" s="56" t="s">
        <v>1494</v>
      </c>
      <c r="J448" s="56" t="s">
        <v>1495</v>
      </c>
      <c r="K448" s="56" t="s">
        <v>1494</v>
      </c>
      <c r="L448" s="56" t="s">
        <v>1495</v>
      </c>
      <c r="M448" s="56">
        <v>1</v>
      </c>
      <c r="N448" s="92"/>
      <c r="O448" s="112"/>
      <c r="P448" s="69"/>
      <c r="Q448" s="69"/>
      <c r="R448" s="69">
        <v>16</v>
      </c>
      <c r="S448" s="68" t="s">
        <v>1498</v>
      </c>
    </row>
    <row r="449" spans="1:19" ht="20.100000000000001" customHeight="1" outlineLevel="2">
      <c r="A449" s="33" t="s">
        <v>437</v>
      </c>
      <c r="B449" s="41" t="s">
        <v>438</v>
      </c>
      <c r="C449" s="33" t="s">
        <v>611</v>
      </c>
      <c r="D449" s="70" t="s">
        <v>949</v>
      </c>
      <c r="E449" s="47">
        <v>3</v>
      </c>
      <c r="F449" s="33" t="s">
        <v>188</v>
      </c>
      <c r="G449" s="41" t="s">
        <v>189</v>
      </c>
      <c r="H449" s="44">
        <v>69</v>
      </c>
      <c r="I449" s="48">
        <v>48</v>
      </c>
      <c r="J449" s="48">
        <v>48</v>
      </c>
      <c r="K449" s="48">
        <v>0</v>
      </c>
      <c r="L449" s="48">
        <v>0</v>
      </c>
      <c r="M449" s="109"/>
      <c r="N449" s="92">
        <f>IF(H449&lt;25,1,1+(H449-25)/H449)</f>
        <v>1.6376811594202898</v>
      </c>
      <c r="O449" s="109">
        <v>1.2</v>
      </c>
      <c r="P449" s="34">
        <f>J449*N449*O449</f>
        <v>94.330434782608691</v>
      </c>
      <c r="Q449" s="34">
        <f>L449*M449*N449</f>
        <v>0</v>
      </c>
      <c r="R449" s="34">
        <f>P449+Q449</f>
        <v>94.330434782608691</v>
      </c>
      <c r="S449" s="31"/>
    </row>
    <row r="450" spans="1:19" ht="20.100000000000001" customHeight="1" outlineLevel="2">
      <c r="A450" s="57" t="s">
        <v>1326</v>
      </c>
      <c r="B450" s="60" t="s">
        <v>1327</v>
      </c>
      <c r="C450" s="57" t="s">
        <v>1509</v>
      </c>
      <c r="D450" s="70" t="s">
        <v>1502</v>
      </c>
      <c r="E450" s="62" t="s">
        <v>1444</v>
      </c>
      <c r="F450" s="33" t="s">
        <v>188</v>
      </c>
      <c r="G450" s="41" t="s">
        <v>1555</v>
      </c>
      <c r="H450" s="87">
        <v>66</v>
      </c>
      <c r="I450" s="56" t="s">
        <v>1494</v>
      </c>
      <c r="J450" s="56" t="s">
        <v>1495</v>
      </c>
      <c r="K450" s="56" t="s">
        <v>1494</v>
      </c>
      <c r="L450" s="56" t="s">
        <v>1495</v>
      </c>
      <c r="M450" s="56">
        <v>3</v>
      </c>
      <c r="N450" s="92"/>
      <c r="O450" s="112"/>
      <c r="P450" s="69"/>
      <c r="Q450" s="69"/>
      <c r="R450" s="69">
        <v>48</v>
      </c>
      <c r="S450" s="68" t="s">
        <v>1498</v>
      </c>
    </row>
    <row r="451" spans="1:19" ht="20.100000000000001" customHeight="1" outlineLevel="2">
      <c r="A451" s="35" t="s">
        <v>353</v>
      </c>
      <c r="B451" s="41" t="s">
        <v>993</v>
      </c>
      <c r="C451" s="33" t="s">
        <v>642</v>
      </c>
      <c r="D451" s="70" t="s">
        <v>949</v>
      </c>
      <c r="E451" s="40">
        <v>3</v>
      </c>
      <c r="F451" s="33" t="s">
        <v>188</v>
      </c>
      <c r="G451" s="41" t="s">
        <v>189</v>
      </c>
      <c r="H451" s="99">
        <v>71</v>
      </c>
      <c r="I451" s="49">
        <v>48</v>
      </c>
      <c r="J451" s="49">
        <v>48</v>
      </c>
      <c r="K451" s="43">
        <v>0</v>
      </c>
      <c r="L451" s="49">
        <v>0</v>
      </c>
      <c r="M451" s="109"/>
      <c r="N451" s="92">
        <f>IF(H451&lt;25,1,1+(H451-25)/H451)</f>
        <v>1.647887323943662</v>
      </c>
      <c r="O451" s="109">
        <v>1.2</v>
      </c>
      <c r="P451" s="34">
        <f>J451*N451*O451</f>
        <v>94.918309859154931</v>
      </c>
      <c r="Q451" s="34">
        <f>L451*M451*N451</f>
        <v>0</v>
      </c>
      <c r="R451" s="34">
        <f>P451+Q451</f>
        <v>94.918309859154931</v>
      </c>
      <c r="S451" s="31"/>
    </row>
    <row r="452" spans="1:19" ht="20.100000000000001" customHeight="1" outlineLevel="2">
      <c r="A452" s="57" t="s">
        <v>1404</v>
      </c>
      <c r="B452" s="60" t="s">
        <v>1405</v>
      </c>
      <c r="C452" s="57" t="s">
        <v>1504</v>
      </c>
      <c r="D452" s="70" t="s">
        <v>1502</v>
      </c>
      <c r="E452" s="62" t="s">
        <v>1444</v>
      </c>
      <c r="F452" s="33" t="s">
        <v>188</v>
      </c>
      <c r="G452" s="41" t="s">
        <v>1555</v>
      </c>
      <c r="H452" s="87" t="s">
        <v>1491</v>
      </c>
      <c r="I452" s="56" t="s">
        <v>1494</v>
      </c>
      <c r="J452" s="56" t="s">
        <v>1496</v>
      </c>
      <c r="K452" s="56" t="s">
        <v>1494</v>
      </c>
      <c r="L452" s="56" t="s">
        <v>1496</v>
      </c>
      <c r="M452" s="56">
        <v>2</v>
      </c>
      <c r="N452" s="92"/>
      <c r="O452" s="112"/>
      <c r="P452" s="69"/>
      <c r="Q452" s="69"/>
      <c r="R452" s="69">
        <v>37.333333333333336</v>
      </c>
      <c r="S452" s="68" t="s">
        <v>1498</v>
      </c>
    </row>
    <row r="453" spans="1:19" ht="20.100000000000001" customHeight="1" outlineLevel="2">
      <c r="A453" s="65"/>
      <c r="B453" s="66"/>
      <c r="C453" s="65"/>
      <c r="D453" s="70" t="s">
        <v>1702</v>
      </c>
      <c r="E453" s="66"/>
      <c r="F453" s="33" t="s">
        <v>188</v>
      </c>
      <c r="G453" s="41" t="s">
        <v>719</v>
      </c>
      <c r="H453" s="56">
        <v>9</v>
      </c>
      <c r="I453" s="67"/>
      <c r="J453" s="67"/>
      <c r="K453" s="67"/>
      <c r="L453" s="67"/>
      <c r="M453" s="112"/>
      <c r="N453" s="118"/>
      <c r="O453" s="112"/>
      <c r="P453" s="69"/>
      <c r="Q453" s="69"/>
      <c r="R453" s="69">
        <f>2*H453</f>
        <v>18</v>
      </c>
      <c r="S453" s="68" t="s">
        <v>1703</v>
      </c>
    </row>
    <row r="454" spans="1:19" ht="20.100000000000001" customHeight="1" outlineLevel="2">
      <c r="A454" s="24"/>
      <c r="B454" s="41"/>
      <c r="C454" s="33" t="s">
        <v>611</v>
      </c>
      <c r="D454" s="70" t="s">
        <v>593</v>
      </c>
      <c r="E454" s="55"/>
      <c r="F454" s="33" t="s">
        <v>188</v>
      </c>
      <c r="G454" s="41" t="s">
        <v>719</v>
      </c>
      <c r="H454" s="56">
        <v>5</v>
      </c>
      <c r="I454" s="56"/>
      <c r="J454" s="56"/>
      <c r="K454" s="56"/>
      <c r="L454" s="56"/>
      <c r="M454" s="56"/>
      <c r="N454" s="56"/>
      <c r="O454" s="56"/>
      <c r="P454" s="24"/>
      <c r="Q454" s="55"/>
      <c r="R454" s="54">
        <f>H454*14</f>
        <v>70</v>
      </c>
      <c r="S454" s="24"/>
    </row>
    <row r="455" spans="1:19" ht="20.100000000000001" customHeight="1" outlineLevel="2">
      <c r="A455" s="65"/>
      <c r="B455" s="66"/>
      <c r="C455" s="24" t="s">
        <v>642</v>
      </c>
      <c r="D455" s="70" t="s">
        <v>1223</v>
      </c>
      <c r="E455" s="55">
        <v>14</v>
      </c>
      <c r="F455" s="33" t="s">
        <v>188</v>
      </c>
      <c r="G455" s="41" t="s">
        <v>1217</v>
      </c>
      <c r="H455" s="90">
        <v>6</v>
      </c>
      <c r="I455" s="67"/>
      <c r="J455" s="67"/>
      <c r="K455" s="67"/>
      <c r="L455" s="67"/>
      <c r="M455" s="112"/>
      <c r="N455" s="92">
        <f>IF(H455&lt;25,1,1+(H455-25)/H455)</f>
        <v>1</v>
      </c>
      <c r="O455" s="112"/>
      <c r="P455" s="69"/>
      <c r="Q455" s="69"/>
      <c r="R455" s="55">
        <f>0.3*13*H455</f>
        <v>23.4</v>
      </c>
      <c r="S455" s="24" t="s">
        <v>1235</v>
      </c>
    </row>
    <row r="456" spans="1:19" ht="20.100000000000001" customHeight="1" outlineLevel="1">
      <c r="A456" s="65"/>
      <c r="B456" s="66"/>
      <c r="C456" s="24"/>
      <c r="D456" s="70"/>
      <c r="E456" s="55"/>
      <c r="F456" s="125" t="s">
        <v>1814</v>
      </c>
      <c r="G456" s="41"/>
      <c r="H456" s="90"/>
      <c r="I456" s="67"/>
      <c r="J456" s="67"/>
      <c r="K456" s="67"/>
      <c r="L456" s="67"/>
      <c r="M456" s="112"/>
      <c r="N456" s="92"/>
      <c r="O456" s="112"/>
      <c r="P456" s="69"/>
      <c r="Q456" s="69"/>
      <c r="R456" s="55">
        <f>SUBTOTAL(9,R444:R455)</f>
        <v>553.94207797509694</v>
      </c>
      <c r="S456" s="24"/>
    </row>
    <row r="457" spans="1:19" ht="20.100000000000001" customHeight="1" outlineLevel="2">
      <c r="A457" s="35" t="s">
        <v>92</v>
      </c>
      <c r="B457" s="41" t="s">
        <v>93</v>
      </c>
      <c r="C457" s="33" t="s">
        <v>642</v>
      </c>
      <c r="D457" s="70" t="s">
        <v>949</v>
      </c>
      <c r="E457" s="40">
        <v>3</v>
      </c>
      <c r="F457" s="33" t="s">
        <v>100</v>
      </c>
      <c r="G457" s="41" t="s">
        <v>101</v>
      </c>
      <c r="H457" s="99">
        <v>35</v>
      </c>
      <c r="I457" s="49">
        <v>48</v>
      </c>
      <c r="J457" s="49">
        <v>44</v>
      </c>
      <c r="K457" s="49">
        <v>4</v>
      </c>
      <c r="L457" s="44">
        <v>0</v>
      </c>
      <c r="M457" s="110" t="s">
        <v>670</v>
      </c>
      <c r="N457" s="92">
        <f>IF(H457&lt;25,1,1+(H457-25)/H457)</f>
        <v>1.2857142857142856</v>
      </c>
      <c r="O457" s="109">
        <v>1</v>
      </c>
      <c r="P457" s="34">
        <f>J457*N457*O457</f>
        <v>56.571428571428569</v>
      </c>
      <c r="Q457" s="34">
        <f>K457*M457*N457</f>
        <v>5.1428571428571423</v>
      </c>
      <c r="R457" s="34">
        <f>P457+Q457</f>
        <v>61.714285714285708</v>
      </c>
      <c r="S457" s="31"/>
    </row>
    <row r="458" spans="1:19" ht="20.100000000000001" customHeight="1" outlineLevel="2">
      <c r="A458" s="57" t="s">
        <v>1268</v>
      </c>
      <c r="B458" s="60" t="s">
        <v>1269</v>
      </c>
      <c r="C458" s="57" t="s">
        <v>1504</v>
      </c>
      <c r="D458" s="70" t="s">
        <v>1502</v>
      </c>
      <c r="E458" s="62" t="s">
        <v>1444</v>
      </c>
      <c r="F458" s="33" t="s">
        <v>100</v>
      </c>
      <c r="G458" s="41" t="s">
        <v>1531</v>
      </c>
      <c r="H458" s="87" t="s">
        <v>1446</v>
      </c>
      <c r="I458" s="56" t="s">
        <v>1494</v>
      </c>
      <c r="J458" s="56" t="s">
        <v>1496</v>
      </c>
      <c r="K458" s="56" t="s">
        <v>1494</v>
      </c>
      <c r="L458" s="56" t="s">
        <v>1496</v>
      </c>
      <c r="M458" s="56">
        <v>2</v>
      </c>
      <c r="N458" s="92"/>
      <c r="O458" s="112"/>
      <c r="P458" s="69"/>
      <c r="Q458" s="69"/>
      <c r="R458" s="69">
        <v>32</v>
      </c>
      <c r="S458" s="68" t="s">
        <v>1498</v>
      </c>
    </row>
    <row r="459" spans="1:19" ht="20.100000000000001" customHeight="1" outlineLevel="2">
      <c r="A459" s="33" t="s">
        <v>222</v>
      </c>
      <c r="B459" s="41" t="s">
        <v>223</v>
      </c>
      <c r="C459" s="33" t="s">
        <v>611</v>
      </c>
      <c r="D459" s="70" t="s">
        <v>662</v>
      </c>
      <c r="E459" s="47">
        <v>2</v>
      </c>
      <c r="F459" s="33" t="s">
        <v>100</v>
      </c>
      <c r="G459" s="41" t="s">
        <v>101</v>
      </c>
      <c r="H459" s="44">
        <v>2</v>
      </c>
      <c r="I459" s="48">
        <v>32</v>
      </c>
      <c r="J459" s="48">
        <v>26</v>
      </c>
      <c r="K459" s="48">
        <v>6</v>
      </c>
      <c r="L459" s="48">
        <v>0</v>
      </c>
      <c r="M459" s="109">
        <v>1</v>
      </c>
      <c r="N459" s="92">
        <f>IF(H459&lt;25,1,1+(H459-25)/H459)</f>
        <v>1</v>
      </c>
      <c r="O459" s="109">
        <v>1</v>
      </c>
      <c r="P459" s="34">
        <f>J459*N459*O459</f>
        <v>26</v>
      </c>
      <c r="Q459" s="34">
        <f>K459*M459*N459</f>
        <v>6</v>
      </c>
      <c r="R459" s="34">
        <f>P459+Q459</f>
        <v>32</v>
      </c>
      <c r="S459" s="31"/>
    </row>
    <row r="460" spans="1:19" ht="20.100000000000001" customHeight="1" outlineLevel="2">
      <c r="A460" s="24"/>
      <c r="B460" s="41" t="s">
        <v>901</v>
      </c>
      <c r="C460" s="24"/>
      <c r="D460" s="70" t="s">
        <v>822</v>
      </c>
      <c r="E460" s="55"/>
      <c r="F460" s="33" t="s">
        <v>100</v>
      </c>
      <c r="G460" s="41" t="s">
        <v>933</v>
      </c>
      <c r="H460" s="56"/>
      <c r="I460" s="56"/>
      <c r="J460" s="56"/>
      <c r="K460" s="56"/>
      <c r="L460" s="56"/>
      <c r="M460" s="56"/>
      <c r="N460" s="56"/>
      <c r="O460" s="56"/>
      <c r="P460" s="24"/>
      <c r="Q460" s="55"/>
      <c r="R460" s="55">
        <v>15</v>
      </c>
      <c r="S460" s="24"/>
    </row>
    <row r="461" spans="1:19" ht="20.100000000000001" customHeight="1" outlineLevel="2">
      <c r="A461" s="24"/>
      <c r="B461" s="55"/>
      <c r="C461" s="24" t="s">
        <v>642</v>
      </c>
      <c r="D461" s="70" t="s">
        <v>1223</v>
      </c>
      <c r="E461" s="55">
        <v>14</v>
      </c>
      <c r="F461" s="33" t="s">
        <v>100</v>
      </c>
      <c r="G461" s="41" t="s">
        <v>101</v>
      </c>
      <c r="H461" s="90">
        <v>3</v>
      </c>
      <c r="I461" s="56"/>
      <c r="J461" s="56"/>
      <c r="K461" s="56"/>
      <c r="L461" s="56"/>
      <c r="M461" s="56"/>
      <c r="N461" s="92">
        <f>IF(H461&lt;25,1,1+(H461-25)/H461)</f>
        <v>1</v>
      </c>
      <c r="O461" s="56"/>
      <c r="P461" s="24"/>
      <c r="Q461" s="55"/>
      <c r="R461" s="55">
        <f>0.3*13*H461</f>
        <v>11.7</v>
      </c>
      <c r="S461" s="68" t="s">
        <v>1235</v>
      </c>
    </row>
    <row r="462" spans="1:19" ht="20.100000000000001" customHeight="1" outlineLevel="2">
      <c r="A462" s="65"/>
      <c r="B462" s="66"/>
      <c r="C462" s="65"/>
      <c r="D462" s="70" t="s">
        <v>1702</v>
      </c>
      <c r="E462" s="66"/>
      <c r="F462" s="33" t="s">
        <v>100</v>
      </c>
      <c r="G462" s="41" t="s">
        <v>720</v>
      </c>
      <c r="H462" s="56">
        <v>7</v>
      </c>
      <c r="I462" s="67"/>
      <c r="J462" s="67"/>
      <c r="K462" s="67"/>
      <c r="L462" s="67"/>
      <c r="M462" s="112"/>
      <c r="N462" s="118"/>
      <c r="O462" s="112"/>
      <c r="P462" s="69"/>
      <c r="Q462" s="69"/>
      <c r="R462" s="69">
        <f>2*H462</f>
        <v>14</v>
      </c>
      <c r="S462" s="68" t="s">
        <v>1703</v>
      </c>
    </row>
    <row r="463" spans="1:19" ht="20.100000000000001" customHeight="1" outlineLevel="2">
      <c r="A463" s="24"/>
      <c r="B463" s="41"/>
      <c r="C463" s="33" t="s">
        <v>611</v>
      </c>
      <c r="D463" s="70" t="s">
        <v>593</v>
      </c>
      <c r="E463" s="55"/>
      <c r="F463" s="33" t="s">
        <v>100</v>
      </c>
      <c r="G463" s="41" t="s">
        <v>720</v>
      </c>
      <c r="H463" s="56">
        <v>3</v>
      </c>
      <c r="I463" s="56"/>
      <c r="J463" s="56"/>
      <c r="K463" s="56"/>
      <c r="L463" s="56"/>
      <c r="M463" s="56"/>
      <c r="N463" s="56"/>
      <c r="O463" s="56"/>
      <c r="P463" s="24"/>
      <c r="Q463" s="55"/>
      <c r="R463" s="54">
        <f>H463*14</f>
        <v>42</v>
      </c>
      <c r="S463" s="24"/>
    </row>
    <row r="464" spans="1:19" ht="20.100000000000001" customHeight="1" outlineLevel="1">
      <c r="A464" s="24"/>
      <c r="B464" s="41"/>
      <c r="C464" s="33"/>
      <c r="D464" s="70"/>
      <c r="E464" s="55"/>
      <c r="F464" s="125" t="s">
        <v>1815</v>
      </c>
      <c r="G464" s="41"/>
      <c r="H464" s="56"/>
      <c r="I464" s="56"/>
      <c r="J464" s="56"/>
      <c r="K464" s="56"/>
      <c r="L464" s="56"/>
      <c r="M464" s="56"/>
      <c r="N464" s="56"/>
      <c r="O464" s="56"/>
      <c r="P464" s="24"/>
      <c r="Q464" s="55"/>
      <c r="R464" s="54">
        <f>SUBTOTAL(9,R457:R463)</f>
        <v>208.41428571428571</v>
      </c>
      <c r="S464" s="24"/>
    </row>
    <row r="465" spans="1:19" ht="20.100000000000001" customHeight="1" outlineLevel="2">
      <c r="A465" s="33" t="s">
        <v>19</v>
      </c>
      <c r="B465" s="41" t="s">
        <v>20</v>
      </c>
      <c r="C465" s="33" t="s">
        <v>611</v>
      </c>
      <c r="D465" s="70" t="s">
        <v>949</v>
      </c>
      <c r="E465" s="47">
        <v>3</v>
      </c>
      <c r="F465" s="33" t="s">
        <v>439</v>
      </c>
      <c r="G465" s="41" t="s">
        <v>440</v>
      </c>
      <c r="H465" s="44">
        <v>52</v>
      </c>
      <c r="I465" s="48">
        <v>48</v>
      </c>
      <c r="J465" s="48">
        <v>48</v>
      </c>
      <c r="K465" s="48">
        <v>0</v>
      </c>
      <c r="L465" s="48">
        <v>0</v>
      </c>
      <c r="M465" s="109"/>
      <c r="N465" s="92">
        <f>IF(H465&lt;25,1,1+(H465-25)/H465)</f>
        <v>1.5192307692307692</v>
      </c>
      <c r="O465" s="109">
        <v>1</v>
      </c>
      <c r="P465" s="34">
        <f>J465*N465*O465</f>
        <v>72.92307692307692</v>
      </c>
      <c r="Q465" s="34">
        <f>L465*M465*N465</f>
        <v>0</v>
      </c>
      <c r="R465" s="34">
        <f>P465+Q465</f>
        <v>72.92307692307692</v>
      </c>
      <c r="S465" s="31"/>
    </row>
    <row r="466" spans="1:19" ht="20.100000000000001" customHeight="1" outlineLevel="2">
      <c r="A466" s="57" t="s">
        <v>1238</v>
      </c>
      <c r="B466" s="60" t="s">
        <v>1239</v>
      </c>
      <c r="C466" s="57" t="s">
        <v>1081</v>
      </c>
      <c r="D466" s="70" t="s">
        <v>1499</v>
      </c>
      <c r="E466" s="62" t="s">
        <v>1444</v>
      </c>
      <c r="F466" s="33" t="s">
        <v>439</v>
      </c>
      <c r="G466" s="41" t="s">
        <v>1138</v>
      </c>
      <c r="H466" s="87">
        <v>51</v>
      </c>
      <c r="I466" s="56" t="s">
        <v>1494</v>
      </c>
      <c r="J466" s="56" t="s">
        <v>1495</v>
      </c>
      <c r="K466" s="56" t="s">
        <v>1494</v>
      </c>
      <c r="L466" s="56" t="s">
        <v>1495</v>
      </c>
      <c r="M466" s="56">
        <v>1</v>
      </c>
      <c r="N466" s="92"/>
      <c r="O466" s="112"/>
      <c r="P466" s="69"/>
      <c r="Q466" s="69"/>
      <c r="R466" s="69">
        <v>24.156862745098039</v>
      </c>
      <c r="S466" s="68" t="s">
        <v>1498</v>
      </c>
    </row>
    <row r="467" spans="1:19" ht="20.100000000000001" customHeight="1" outlineLevel="2">
      <c r="A467" s="24"/>
      <c r="B467" s="41" t="s">
        <v>862</v>
      </c>
      <c r="C467" s="24"/>
      <c r="D467" s="70" t="s">
        <v>822</v>
      </c>
      <c r="E467" s="55"/>
      <c r="F467" s="33" t="s">
        <v>439</v>
      </c>
      <c r="G467" s="41" t="s">
        <v>440</v>
      </c>
      <c r="H467" s="56"/>
      <c r="I467" s="56"/>
      <c r="J467" s="56"/>
      <c r="K467" s="56"/>
      <c r="L467" s="56"/>
      <c r="M467" s="56"/>
      <c r="N467" s="56"/>
      <c r="O467" s="56"/>
      <c r="P467" s="24"/>
      <c r="Q467" s="55"/>
      <c r="R467" s="55">
        <v>15</v>
      </c>
      <c r="S467" s="24"/>
    </row>
    <row r="468" spans="1:19" ht="20.100000000000001" customHeight="1" outlineLevel="2">
      <c r="A468" s="57" t="s">
        <v>1120</v>
      </c>
      <c r="B468" s="60" t="s">
        <v>1121</v>
      </c>
      <c r="C468" s="57" t="s">
        <v>1088</v>
      </c>
      <c r="D468" s="70" t="s">
        <v>1082</v>
      </c>
      <c r="E468" s="62">
        <v>2</v>
      </c>
      <c r="F468" s="33" t="s">
        <v>439</v>
      </c>
      <c r="G468" s="41" t="s">
        <v>1138</v>
      </c>
      <c r="H468" s="87">
        <v>68</v>
      </c>
      <c r="I468" s="56">
        <v>0</v>
      </c>
      <c r="J468" s="56">
        <v>0</v>
      </c>
      <c r="K468" s="56">
        <v>0</v>
      </c>
      <c r="L468" s="56">
        <v>0</v>
      </c>
      <c r="M468" s="56"/>
      <c r="N468" s="92">
        <f>IF(H468&lt;25,1,1+(H468-25)/H468)</f>
        <v>1.6323529411764706</v>
      </c>
      <c r="O468" s="117">
        <v>1</v>
      </c>
      <c r="P468" s="24"/>
      <c r="Q468" s="64">
        <f>N468*E468*32</f>
        <v>104.47058823529412</v>
      </c>
      <c r="R468" s="64">
        <f>P468+Q468</f>
        <v>104.47058823529412</v>
      </c>
      <c r="S468" s="24"/>
    </row>
    <row r="469" spans="1:19" ht="20.100000000000001" customHeight="1" outlineLevel="2">
      <c r="A469" s="33" t="s">
        <v>365</v>
      </c>
      <c r="B469" s="41" t="s">
        <v>951</v>
      </c>
      <c r="C469" s="33" t="s">
        <v>611</v>
      </c>
      <c r="D469" s="70" t="s">
        <v>949</v>
      </c>
      <c r="E469" s="47">
        <v>3</v>
      </c>
      <c r="F469" s="33" t="s">
        <v>439</v>
      </c>
      <c r="G469" s="41" t="s">
        <v>440</v>
      </c>
      <c r="H469" s="44">
        <v>30</v>
      </c>
      <c r="I469" s="48">
        <v>48</v>
      </c>
      <c r="J469" s="48">
        <v>48</v>
      </c>
      <c r="K469" s="48">
        <v>0</v>
      </c>
      <c r="L469" s="48">
        <v>0</v>
      </c>
      <c r="M469" s="109"/>
      <c r="N469" s="92">
        <f>IF(H469&lt;25,1,1+(H469-25)/H469)</f>
        <v>1.1666666666666667</v>
      </c>
      <c r="O469" s="109">
        <v>1</v>
      </c>
      <c r="P469" s="34">
        <f>J469*N469*O469</f>
        <v>56</v>
      </c>
      <c r="Q469" s="34">
        <f>L469*M469*N469</f>
        <v>0</v>
      </c>
      <c r="R469" s="34">
        <f>P469+Q469</f>
        <v>56</v>
      </c>
      <c r="S469" s="31"/>
    </row>
    <row r="470" spans="1:19" ht="20.100000000000001" customHeight="1" outlineLevel="2">
      <c r="A470" s="57" t="s">
        <v>1420</v>
      </c>
      <c r="B470" s="60" t="s">
        <v>1421</v>
      </c>
      <c r="C470" s="57" t="s">
        <v>1631</v>
      </c>
      <c r="D470" s="70" t="s">
        <v>1632</v>
      </c>
      <c r="E470" s="62" t="s">
        <v>1444</v>
      </c>
      <c r="F470" s="33" t="s">
        <v>439</v>
      </c>
      <c r="G470" s="41" t="s">
        <v>1634</v>
      </c>
      <c r="H470" s="87">
        <v>30</v>
      </c>
      <c r="I470" s="56" t="s">
        <v>1494</v>
      </c>
      <c r="J470" s="56" t="s">
        <v>1495</v>
      </c>
      <c r="K470" s="56" t="s">
        <v>1494</v>
      </c>
      <c r="L470" s="56" t="s">
        <v>1495</v>
      </c>
      <c r="M470" s="56">
        <v>1</v>
      </c>
      <c r="N470" s="92"/>
      <c r="O470" s="112"/>
      <c r="P470" s="69"/>
      <c r="Q470" s="69"/>
      <c r="R470" s="69">
        <v>18.666666666666668</v>
      </c>
      <c r="S470" s="68" t="s">
        <v>1498</v>
      </c>
    </row>
    <row r="471" spans="1:19" ht="20.100000000000001" customHeight="1" outlineLevel="2">
      <c r="A471" s="24"/>
      <c r="B471" s="55"/>
      <c r="C471" s="24" t="s">
        <v>642</v>
      </c>
      <c r="D471" s="70" t="s">
        <v>1223</v>
      </c>
      <c r="E471" s="55">
        <v>14</v>
      </c>
      <c r="F471" s="33" t="s">
        <v>439</v>
      </c>
      <c r="G471" s="41" t="s">
        <v>440</v>
      </c>
      <c r="H471" s="90">
        <v>4</v>
      </c>
      <c r="I471" s="56"/>
      <c r="J471" s="56"/>
      <c r="K471" s="56"/>
      <c r="L471" s="56"/>
      <c r="M471" s="56"/>
      <c r="N471" s="92">
        <f>IF(H471&lt;25,1,1+(H471-25)/H471)</f>
        <v>1</v>
      </c>
      <c r="O471" s="56"/>
      <c r="P471" s="24"/>
      <c r="Q471" s="55"/>
      <c r="R471" s="55">
        <f>0.3*13*H471</f>
        <v>15.6</v>
      </c>
      <c r="S471" s="68" t="s">
        <v>1235</v>
      </c>
    </row>
    <row r="472" spans="1:19" ht="20.100000000000001" customHeight="1" outlineLevel="2">
      <c r="A472" s="24"/>
      <c r="B472" s="41"/>
      <c r="C472" s="33" t="s">
        <v>611</v>
      </c>
      <c r="D472" s="70" t="s">
        <v>593</v>
      </c>
      <c r="E472" s="55"/>
      <c r="F472" s="33" t="s">
        <v>439</v>
      </c>
      <c r="G472" s="41" t="s">
        <v>440</v>
      </c>
      <c r="H472" s="56">
        <v>4</v>
      </c>
      <c r="I472" s="56"/>
      <c r="J472" s="56"/>
      <c r="K472" s="56"/>
      <c r="L472" s="56"/>
      <c r="M472" s="56"/>
      <c r="N472" s="56"/>
      <c r="O472" s="56"/>
      <c r="P472" s="24"/>
      <c r="Q472" s="55"/>
      <c r="R472" s="54">
        <f>H472*14</f>
        <v>56</v>
      </c>
      <c r="S472" s="24"/>
    </row>
    <row r="473" spans="1:19" ht="20.100000000000001" customHeight="1" outlineLevel="2">
      <c r="A473" s="65"/>
      <c r="B473" s="66"/>
      <c r="C473" s="65"/>
      <c r="D473" s="70" t="s">
        <v>1719</v>
      </c>
      <c r="E473" s="66"/>
      <c r="F473" s="33" t="s">
        <v>439</v>
      </c>
      <c r="G473" s="41" t="s">
        <v>440</v>
      </c>
      <c r="H473" s="56"/>
      <c r="I473" s="67"/>
      <c r="J473" s="67"/>
      <c r="K473" s="67"/>
      <c r="L473" s="67"/>
      <c r="M473" s="112"/>
      <c r="N473" s="118"/>
      <c r="O473" s="112"/>
      <c r="P473" s="69"/>
      <c r="Q473" s="69"/>
      <c r="R473" s="69">
        <v>60</v>
      </c>
      <c r="S473" s="68" t="s">
        <v>1726</v>
      </c>
    </row>
    <row r="474" spans="1:19" ht="20.100000000000001" customHeight="1" outlineLevel="2">
      <c r="A474" s="65"/>
      <c r="B474" s="66"/>
      <c r="C474" s="65"/>
      <c r="D474" s="70" t="s">
        <v>1702</v>
      </c>
      <c r="E474" s="66"/>
      <c r="F474" s="33" t="s">
        <v>439</v>
      </c>
      <c r="G474" s="41" t="s">
        <v>1671</v>
      </c>
      <c r="H474" s="56">
        <v>2</v>
      </c>
      <c r="I474" s="67"/>
      <c r="J474" s="67"/>
      <c r="K474" s="67"/>
      <c r="L474" s="67"/>
      <c r="M474" s="112"/>
      <c r="N474" s="118"/>
      <c r="O474" s="112"/>
      <c r="P474" s="69"/>
      <c r="Q474" s="69"/>
      <c r="R474" s="69">
        <f>2*H474</f>
        <v>4</v>
      </c>
      <c r="S474" s="68" t="s">
        <v>1703</v>
      </c>
    </row>
    <row r="475" spans="1:19" ht="20.100000000000001" customHeight="1" outlineLevel="2">
      <c r="A475" s="65"/>
      <c r="B475" s="66"/>
      <c r="C475" s="65"/>
      <c r="D475" s="70" t="s">
        <v>1702</v>
      </c>
      <c r="E475" s="66"/>
      <c r="F475" s="33" t="s">
        <v>439</v>
      </c>
      <c r="G475" s="41" t="s">
        <v>1672</v>
      </c>
      <c r="H475" s="56">
        <v>6</v>
      </c>
      <c r="I475" s="67"/>
      <c r="J475" s="67"/>
      <c r="K475" s="67"/>
      <c r="L475" s="67"/>
      <c r="M475" s="112"/>
      <c r="N475" s="118"/>
      <c r="O475" s="112"/>
      <c r="P475" s="69"/>
      <c r="Q475" s="69"/>
      <c r="R475" s="69">
        <f>2*H475</f>
        <v>12</v>
      </c>
      <c r="S475" s="68" t="s">
        <v>1703</v>
      </c>
    </row>
    <row r="476" spans="1:19" ht="20.100000000000001" customHeight="1" outlineLevel="1">
      <c r="A476" s="65"/>
      <c r="B476" s="66"/>
      <c r="C476" s="65"/>
      <c r="D476" s="70"/>
      <c r="E476" s="66"/>
      <c r="F476" s="125" t="s">
        <v>1816</v>
      </c>
      <c r="G476" s="41"/>
      <c r="H476" s="56"/>
      <c r="I476" s="67"/>
      <c r="J476" s="67"/>
      <c r="K476" s="67"/>
      <c r="L476" s="67"/>
      <c r="M476" s="112"/>
      <c r="N476" s="118"/>
      <c r="O476" s="112"/>
      <c r="P476" s="69"/>
      <c r="Q476" s="69"/>
      <c r="R476" s="69">
        <f>SUBTOTAL(9,R465:R475)</f>
        <v>438.81719457013577</v>
      </c>
      <c r="S476" s="68"/>
    </row>
    <row r="477" spans="1:19" ht="20.100000000000001" customHeight="1" outlineLevel="2">
      <c r="A477" s="33" t="s">
        <v>527</v>
      </c>
      <c r="B477" s="41" t="s">
        <v>528</v>
      </c>
      <c r="C477" s="33" t="s">
        <v>611</v>
      </c>
      <c r="D477" s="70" t="s">
        <v>949</v>
      </c>
      <c r="E477" s="47">
        <v>3</v>
      </c>
      <c r="F477" s="33" t="s">
        <v>240</v>
      </c>
      <c r="G477" s="41" t="s">
        <v>241</v>
      </c>
      <c r="H477" s="44">
        <v>48</v>
      </c>
      <c r="I477" s="48">
        <v>48</v>
      </c>
      <c r="J477" s="48">
        <v>48</v>
      </c>
      <c r="K477" s="48">
        <v>0</v>
      </c>
      <c r="L477" s="48">
        <v>0</v>
      </c>
      <c r="M477" s="109"/>
      <c r="N477" s="92">
        <f>IF(H477&lt;25,1,1+(H477-25)/H477)</f>
        <v>1.4791666666666667</v>
      </c>
      <c r="O477" s="109">
        <v>1.2</v>
      </c>
      <c r="P477" s="34">
        <f>J477*N477*O477</f>
        <v>85.2</v>
      </c>
      <c r="Q477" s="34">
        <f>L477*M477*N477</f>
        <v>0</v>
      </c>
      <c r="R477" s="34">
        <f>P477+Q477</f>
        <v>85.2</v>
      </c>
      <c r="S477" s="31"/>
    </row>
    <row r="478" spans="1:19" ht="20.100000000000001" customHeight="1" outlineLevel="2">
      <c r="A478" s="57" t="s">
        <v>1314</v>
      </c>
      <c r="B478" s="60" t="s">
        <v>1315</v>
      </c>
      <c r="C478" s="57" t="s">
        <v>1509</v>
      </c>
      <c r="D478" s="70" t="s">
        <v>1502</v>
      </c>
      <c r="E478" s="62" t="s">
        <v>1444</v>
      </c>
      <c r="F478" s="33" t="s">
        <v>240</v>
      </c>
      <c r="G478" s="41" t="s">
        <v>1574</v>
      </c>
      <c r="H478" s="87">
        <v>48</v>
      </c>
      <c r="I478" s="56" t="s">
        <v>1494</v>
      </c>
      <c r="J478" s="56" t="s">
        <v>1495</v>
      </c>
      <c r="K478" s="56" t="s">
        <v>1494</v>
      </c>
      <c r="L478" s="56" t="s">
        <v>1495</v>
      </c>
      <c r="M478" s="56">
        <v>2</v>
      </c>
      <c r="N478" s="92"/>
      <c r="O478" s="112"/>
      <c r="P478" s="69"/>
      <c r="Q478" s="69"/>
      <c r="R478" s="69">
        <v>32</v>
      </c>
      <c r="S478" s="68" t="s">
        <v>1498</v>
      </c>
    </row>
    <row r="479" spans="1:19" ht="20.100000000000001" customHeight="1" outlineLevel="2">
      <c r="A479" s="24"/>
      <c r="B479" s="41" t="s">
        <v>886</v>
      </c>
      <c r="C479" s="24"/>
      <c r="D479" s="70" t="s">
        <v>822</v>
      </c>
      <c r="E479" s="55"/>
      <c r="F479" s="33" t="s">
        <v>240</v>
      </c>
      <c r="G479" s="41" t="s">
        <v>918</v>
      </c>
      <c r="H479" s="56"/>
      <c r="I479" s="56"/>
      <c r="J479" s="56"/>
      <c r="K479" s="56"/>
      <c r="L479" s="56"/>
      <c r="M479" s="56"/>
      <c r="N479" s="56"/>
      <c r="O479" s="56"/>
      <c r="P479" s="24"/>
      <c r="Q479" s="55"/>
      <c r="R479" s="55">
        <v>15</v>
      </c>
      <c r="S479" s="24"/>
    </row>
    <row r="480" spans="1:19" ht="20.100000000000001" customHeight="1" outlineLevel="2">
      <c r="A480" s="33" t="s">
        <v>542</v>
      </c>
      <c r="B480" s="41" t="s">
        <v>543</v>
      </c>
      <c r="C480" s="33" t="s">
        <v>611</v>
      </c>
      <c r="D480" s="70" t="s">
        <v>949</v>
      </c>
      <c r="E480" s="47">
        <v>3</v>
      </c>
      <c r="F480" s="33" t="s">
        <v>240</v>
      </c>
      <c r="G480" s="41" t="s">
        <v>241</v>
      </c>
      <c r="H480" s="44">
        <v>48</v>
      </c>
      <c r="I480" s="48">
        <v>48</v>
      </c>
      <c r="J480" s="48">
        <v>48</v>
      </c>
      <c r="K480" s="48">
        <v>0</v>
      </c>
      <c r="L480" s="48">
        <v>0</v>
      </c>
      <c r="M480" s="109"/>
      <c r="N480" s="92">
        <f>IF(H480&lt;25,1,1+(H480-25)/H480)</f>
        <v>1.4791666666666667</v>
      </c>
      <c r="O480" s="109">
        <v>1</v>
      </c>
      <c r="P480" s="34">
        <f>J480*N480*O480</f>
        <v>71</v>
      </c>
      <c r="Q480" s="34">
        <f>L480*M480*N480</f>
        <v>0</v>
      </c>
      <c r="R480" s="34">
        <f>P480+Q480</f>
        <v>71</v>
      </c>
      <c r="S480" s="31"/>
    </row>
    <row r="481" spans="1:19" ht="20.100000000000001" customHeight="1" outlineLevel="2">
      <c r="A481" s="57" t="s">
        <v>1342</v>
      </c>
      <c r="B481" s="60" t="s">
        <v>1343</v>
      </c>
      <c r="C481" s="57" t="s">
        <v>1509</v>
      </c>
      <c r="D481" s="70" t="s">
        <v>1502</v>
      </c>
      <c r="E481" s="62" t="s">
        <v>1444</v>
      </c>
      <c r="F481" s="33" t="s">
        <v>240</v>
      </c>
      <c r="G481" s="41" t="s">
        <v>1574</v>
      </c>
      <c r="H481" s="87">
        <v>49</v>
      </c>
      <c r="I481" s="56" t="s">
        <v>1494</v>
      </c>
      <c r="J481" s="56" t="s">
        <v>1495</v>
      </c>
      <c r="K481" s="56" t="s">
        <v>1494</v>
      </c>
      <c r="L481" s="56" t="s">
        <v>1495</v>
      </c>
      <c r="M481" s="56">
        <v>2</v>
      </c>
      <c r="N481" s="92"/>
      <c r="O481" s="112"/>
      <c r="P481" s="69"/>
      <c r="Q481" s="69"/>
      <c r="R481" s="69">
        <v>32</v>
      </c>
      <c r="S481" s="68" t="s">
        <v>1498</v>
      </c>
    </row>
    <row r="482" spans="1:19" ht="20.100000000000001" customHeight="1" outlineLevel="2">
      <c r="A482" s="57" t="s">
        <v>1122</v>
      </c>
      <c r="B482" s="60" t="s">
        <v>1123</v>
      </c>
      <c r="C482" s="57" t="s">
        <v>1088</v>
      </c>
      <c r="D482" s="70" t="s">
        <v>1082</v>
      </c>
      <c r="E482" s="62">
        <v>2</v>
      </c>
      <c r="F482" s="33" t="s">
        <v>240</v>
      </c>
      <c r="G482" s="41" t="s">
        <v>1139</v>
      </c>
      <c r="H482" s="87">
        <v>43</v>
      </c>
      <c r="I482" s="56">
        <v>0</v>
      </c>
      <c r="J482" s="56">
        <v>0</v>
      </c>
      <c r="K482" s="56">
        <v>0</v>
      </c>
      <c r="L482" s="56">
        <v>0</v>
      </c>
      <c r="M482" s="56"/>
      <c r="N482" s="92">
        <f>IF(H482&lt;25,1,1+(H482-25)/H482)</f>
        <v>1.4186046511627908</v>
      </c>
      <c r="O482" s="117">
        <v>1</v>
      </c>
      <c r="P482" s="24"/>
      <c r="Q482" s="64">
        <f>N482*E482*32</f>
        <v>90.79069767441861</v>
      </c>
      <c r="R482" s="64">
        <f>P482+Q482</f>
        <v>90.79069767441861</v>
      </c>
      <c r="S482" s="24"/>
    </row>
    <row r="483" spans="1:19" ht="20.100000000000001" customHeight="1" outlineLevel="2">
      <c r="A483" s="24"/>
      <c r="B483" s="55"/>
      <c r="C483" s="24" t="s">
        <v>642</v>
      </c>
      <c r="D483" s="70" t="s">
        <v>1221</v>
      </c>
      <c r="E483" s="55">
        <v>14</v>
      </c>
      <c r="F483" s="33" t="s">
        <v>1227</v>
      </c>
      <c r="G483" s="41" t="s">
        <v>918</v>
      </c>
      <c r="H483" s="90">
        <v>6</v>
      </c>
      <c r="I483" s="56"/>
      <c r="J483" s="56"/>
      <c r="K483" s="56"/>
      <c r="L483" s="56"/>
      <c r="M483" s="56"/>
      <c r="N483" s="92">
        <f>IF(H483&lt;25,1,1+(H483-25)/H483)</f>
        <v>1</v>
      </c>
      <c r="O483" s="56"/>
      <c r="P483" s="24"/>
      <c r="Q483" s="55"/>
      <c r="R483" s="55">
        <f>0.3*13*H483</f>
        <v>23.4</v>
      </c>
      <c r="S483" s="68" t="s">
        <v>1235</v>
      </c>
    </row>
    <row r="484" spans="1:19" ht="20.100000000000001" customHeight="1" outlineLevel="2">
      <c r="A484" s="65"/>
      <c r="B484" s="66"/>
      <c r="C484" s="24" t="s">
        <v>642</v>
      </c>
      <c r="D484" s="70" t="s">
        <v>1224</v>
      </c>
      <c r="E484" s="55" t="s">
        <v>1228</v>
      </c>
      <c r="F484" s="33" t="s">
        <v>1227</v>
      </c>
      <c r="G484" s="41" t="s">
        <v>918</v>
      </c>
      <c r="H484" s="90">
        <v>48</v>
      </c>
      <c r="I484" s="67"/>
      <c r="J484" s="67"/>
      <c r="K484" s="67"/>
      <c r="L484" s="67"/>
      <c r="M484" s="112"/>
      <c r="N484" s="92">
        <f>IF(H484&lt;25,1,1+(H484-25)/H484)</f>
        <v>1.4791666666666667</v>
      </c>
      <c r="O484" s="112"/>
      <c r="P484" s="69"/>
      <c r="Q484" s="69"/>
      <c r="R484" s="69">
        <f>6*N484*1</f>
        <v>8.875</v>
      </c>
      <c r="S484" s="68"/>
    </row>
    <row r="485" spans="1:19" ht="20.100000000000001" customHeight="1" outlineLevel="2">
      <c r="A485" s="65"/>
      <c r="B485" s="66"/>
      <c r="C485" s="65"/>
      <c r="D485" s="70" t="s">
        <v>1702</v>
      </c>
      <c r="E485" s="66"/>
      <c r="F485" s="33" t="s">
        <v>240</v>
      </c>
      <c r="G485" s="41" t="s">
        <v>722</v>
      </c>
      <c r="H485" s="56">
        <v>7</v>
      </c>
      <c r="I485" s="67"/>
      <c r="J485" s="67"/>
      <c r="K485" s="67"/>
      <c r="L485" s="67"/>
      <c r="M485" s="112"/>
      <c r="N485" s="118"/>
      <c r="O485" s="112"/>
      <c r="P485" s="69"/>
      <c r="Q485" s="69"/>
      <c r="R485" s="69">
        <f>2*H485</f>
        <v>14</v>
      </c>
      <c r="S485" s="68" t="s">
        <v>1703</v>
      </c>
    </row>
    <row r="486" spans="1:19" ht="20.100000000000001" customHeight="1" outlineLevel="2">
      <c r="A486" s="24"/>
      <c r="B486" s="41"/>
      <c r="C486" s="33" t="s">
        <v>611</v>
      </c>
      <c r="D486" s="70" t="s">
        <v>593</v>
      </c>
      <c r="E486" s="55"/>
      <c r="F486" s="33" t="s">
        <v>240</v>
      </c>
      <c r="G486" s="41" t="s">
        <v>722</v>
      </c>
      <c r="H486" s="56">
        <v>3</v>
      </c>
      <c r="I486" s="56"/>
      <c r="J486" s="56"/>
      <c r="K486" s="56"/>
      <c r="L486" s="56"/>
      <c r="M486" s="56"/>
      <c r="N486" s="56"/>
      <c r="O486" s="56"/>
      <c r="P486" s="24"/>
      <c r="Q486" s="55"/>
      <c r="R486" s="54">
        <f>H486*14</f>
        <v>42</v>
      </c>
      <c r="S486" s="24"/>
    </row>
    <row r="487" spans="1:19" ht="20.100000000000001" customHeight="1" outlineLevel="1">
      <c r="A487" s="24"/>
      <c r="B487" s="41"/>
      <c r="C487" s="33"/>
      <c r="D487" s="70"/>
      <c r="E487" s="55"/>
      <c r="F487" s="125" t="s">
        <v>1817</v>
      </c>
      <c r="G487" s="41"/>
      <c r="H487" s="56"/>
      <c r="I487" s="56"/>
      <c r="J487" s="56"/>
      <c r="K487" s="56"/>
      <c r="L487" s="56"/>
      <c r="M487" s="56"/>
      <c r="N487" s="56"/>
      <c r="O487" s="56"/>
      <c r="P487" s="24"/>
      <c r="Q487" s="55"/>
      <c r="R487" s="54">
        <f>SUBTOTAL(9,R477:R486)</f>
        <v>414.26569767441856</v>
      </c>
      <c r="S487" s="24"/>
    </row>
    <row r="488" spans="1:19" ht="20.100000000000001" customHeight="1" outlineLevel="2">
      <c r="A488" s="35" t="s">
        <v>21</v>
      </c>
      <c r="B488" s="41" t="s">
        <v>22</v>
      </c>
      <c r="C488" s="33" t="s">
        <v>642</v>
      </c>
      <c r="D488" s="70" t="s">
        <v>949</v>
      </c>
      <c r="E488" s="40">
        <v>3</v>
      </c>
      <c r="F488" s="33" t="s">
        <v>25</v>
      </c>
      <c r="G488" s="41" t="s">
        <v>26</v>
      </c>
      <c r="H488" s="99">
        <v>22</v>
      </c>
      <c r="I488" s="49">
        <v>48</v>
      </c>
      <c r="J488" s="49">
        <v>48</v>
      </c>
      <c r="K488" s="48">
        <v>0</v>
      </c>
      <c r="L488" s="48">
        <v>0</v>
      </c>
      <c r="M488" s="109"/>
      <c r="N488" s="92">
        <f>IF(H488&lt;25,1,1+(H488-25)/H488)</f>
        <v>1</v>
      </c>
      <c r="O488" s="109">
        <v>1</v>
      </c>
      <c r="P488" s="34">
        <f>J488*N488*O488</f>
        <v>48</v>
      </c>
      <c r="Q488" s="34">
        <f>L488*M488*N488</f>
        <v>0</v>
      </c>
      <c r="R488" s="34">
        <f>P488+Q488</f>
        <v>48</v>
      </c>
      <c r="S488" s="31"/>
    </row>
    <row r="489" spans="1:19" ht="20.100000000000001" customHeight="1" outlineLevel="2">
      <c r="A489" s="57" t="s">
        <v>1240</v>
      </c>
      <c r="B489" s="60" t="s">
        <v>1241</v>
      </c>
      <c r="C489" s="57" t="s">
        <v>1504</v>
      </c>
      <c r="D489" s="70" t="s">
        <v>1502</v>
      </c>
      <c r="E489" s="62" t="s">
        <v>1444</v>
      </c>
      <c r="F489" s="33" t="s">
        <v>25</v>
      </c>
      <c r="G489" s="41" t="s">
        <v>1507</v>
      </c>
      <c r="H489" s="87" t="s">
        <v>1448</v>
      </c>
      <c r="I489" s="56" t="s">
        <v>1494</v>
      </c>
      <c r="J489" s="56" t="s">
        <v>1496</v>
      </c>
      <c r="K489" s="56" t="s">
        <v>1494</v>
      </c>
      <c r="L489" s="56" t="s">
        <v>1496</v>
      </c>
      <c r="M489" s="56">
        <v>1</v>
      </c>
      <c r="N489" s="92"/>
      <c r="O489" s="112"/>
      <c r="P489" s="69"/>
      <c r="Q489" s="69"/>
      <c r="R489" s="69">
        <v>16</v>
      </c>
      <c r="S489" s="68" t="s">
        <v>1498</v>
      </c>
    </row>
    <row r="490" spans="1:19" ht="20.100000000000001" customHeight="1" outlineLevel="2">
      <c r="A490" s="24"/>
      <c r="B490" s="41" t="s">
        <v>848</v>
      </c>
      <c r="C490" s="24"/>
      <c r="D490" s="70" t="s">
        <v>822</v>
      </c>
      <c r="E490" s="55"/>
      <c r="F490" s="33" t="s">
        <v>25</v>
      </c>
      <c r="G490" s="41" t="s">
        <v>26</v>
      </c>
      <c r="H490" s="56"/>
      <c r="I490" s="56"/>
      <c r="J490" s="56"/>
      <c r="K490" s="56"/>
      <c r="L490" s="56"/>
      <c r="M490" s="56"/>
      <c r="N490" s="56"/>
      <c r="O490" s="56"/>
      <c r="P490" s="24"/>
      <c r="Q490" s="55"/>
      <c r="R490" s="55">
        <v>15</v>
      </c>
      <c r="S490" s="24"/>
    </row>
    <row r="491" spans="1:19" ht="20.100000000000001" customHeight="1" outlineLevel="2">
      <c r="A491" s="33" t="s">
        <v>441</v>
      </c>
      <c r="B491" s="41" t="s">
        <v>442</v>
      </c>
      <c r="C491" s="33" t="s">
        <v>611</v>
      </c>
      <c r="D491" s="70" t="s">
        <v>662</v>
      </c>
      <c r="E491" s="47">
        <v>3</v>
      </c>
      <c r="F491" s="33" t="s">
        <v>25</v>
      </c>
      <c r="G491" s="41" t="s">
        <v>26</v>
      </c>
      <c r="H491" s="44">
        <v>61</v>
      </c>
      <c r="I491" s="48">
        <v>48</v>
      </c>
      <c r="J491" s="48">
        <v>40</v>
      </c>
      <c r="K491" s="48">
        <v>8</v>
      </c>
      <c r="L491" s="48">
        <v>0</v>
      </c>
      <c r="M491" s="109">
        <v>1</v>
      </c>
      <c r="N491" s="92">
        <f>IF(H491&lt;25,1,1+(H491-25)/H491)</f>
        <v>1.5901639344262295</v>
      </c>
      <c r="O491" s="109">
        <v>1</v>
      </c>
      <c r="P491" s="34">
        <f>J491*N491*O491</f>
        <v>63.606557377049178</v>
      </c>
      <c r="Q491" s="34">
        <f>K491*M491*N491</f>
        <v>12.721311475409836</v>
      </c>
      <c r="R491" s="34">
        <f>P491+Q491</f>
        <v>76.327868852459019</v>
      </c>
      <c r="S491" s="31"/>
    </row>
    <row r="492" spans="1:19" ht="20.100000000000001" customHeight="1" outlineLevel="2">
      <c r="A492" s="57" t="s">
        <v>1374</v>
      </c>
      <c r="B492" s="60" t="s">
        <v>1375</v>
      </c>
      <c r="C492" s="57" t="s">
        <v>1509</v>
      </c>
      <c r="D492" s="70" t="s">
        <v>1502</v>
      </c>
      <c r="E492" s="62" t="s">
        <v>1444</v>
      </c>
      <c r="F492" s="33" t="s">
        <v>25</v>
      </c>
      <c r="G492" s="41" t="s">
        <v>1507</v>
      </c>
      <c r="H492" s="87">
        <v>55</v>
      </c>
      <c r="I492" s="56" t="s">
        <v>1494</v>
      </c>
      <c r="J492" s="56" t="s">
        <v>1495</v>
      </c>
      <c r="K492" s="56" t="s">
        <v>1494</v>
      </c>
      <c r="L492" s="56" t="s">
        <v>1495</v>
      </c>
      <c r="M492" s="56">
        <v>1</v>
      </c>
      <c r="N492" s="92"/>
      <c r="O492" s="112"/>
      <c r="P492" s="69"/>
      <c r="Q492" s="69"/>
      <c r="R492" s="69">
        <v>24.727272727272727</v>
      </c>
      <c r="S492" s="68" t="s">
        <v>1498</v>
      </c>
    </row>
    <row r="493" spans="1:19" ht="20.100000000000001" customHeight="1" outlineLevel="2">
      <c r="A493" s="65"/>
      <c r="B493" s="66"/>
      <c r="C493" s="24" t="s">
        <v>642</v>
      </c>
      <c r="D493" s="70" t="s">
        <v>1223</v>
      </c>
      <c r="E493" s="55">
        <v>14</v>
      </c>
      <c r="F493" s="33" t="s">
        <v>25</v>
      </c>
      <c r="G493" s="41" t="s">
        <v>26</v>
      </c>
      <c r="H493" s="90">
        <v>4</v>
      </c>
      <c r="I493" s="67"/>
      <c r="J493" s="67"/>
      <c r="K493" s="67"/>
      <c r="L493" s="67"/>
      <c r="M493" s="112"/>
      <c r="N493" s="92">
        <f>IF(H493&lt;25,1,1+(H493-25)/H493)</f>
        <v>1</v>
      </c>
      <c r="O493" s="112"/>
      <c r="P493" s="69"/>
      <c r="Q493" s="69"/>
      <c r="R493" s="55">
        <f>0.3*13*H493</f>
        <v>15.6</v>
      </c>
      <c r="S493" s="68" t="s">
        <v>1235</v>
      </c>
    </row>
    <row r="494" spans="1:19" ht="20.100000000000001" customHeight="1" outlineLevel="2">
      <c r="A494" s="65"/>
      <c r="B494" s="66"/>
      <c r="C494" s="65"/>
      <c r="D494" s="70" t="s">
        <v>1702</v>
      </c>
      <c r="E494" s="66"/>
      <c r="F494" s="33" t="s">
        <v>25</v>
      </c>
      <c r="G494" s="41" t="s">
        <v>723</v>
      </c>
      <c r="H494" s="56">
        <v>5</v>
      </c>
      <c r="I494" s="67"/>
      <c r="J494" s="67"/>
      <c r="K494" s="67"/>
      <c r="L494" s="67"/>
      <c r="M494" s="112"/>
      <c r="N494" s="118"/>
      <c r="O494" s="112"/>
      <c r="P494" s="69"/>
      <c r="Q494" s="69"/>
      <c r="R494" s="69">
        <f>2*H494</f>
        <v>10</v>
      </c>
      <c r="S494" s="68" t="s">
        <v>1703</v>
      </c>
    </row>
    <row r="495" spans="1:19" ht="20.100000000000001" customHeight="1" outlineLevel="2">
      <c r="A495" s="24"/>
      <c r="B495" s="41"/>
      <c r="C495" s="33" t="s">
        <v>611</v>
      </c>
      <c r="D495" s="70" t="s">
        <v>593</v>
      </c>
      <c r="E495" s="55"/>
      <c r="F495" s="33" t="s">
        <v>25</v>
      </c>
      <c r="G495" s="41" t="s">
        <v>723</v>
      </c>
      <c r="H495" s="56">
        <v>4</v>
      </c>
      <c r="I495" s="56"/>
      <c r="J495" s="56"/>
      <c r="K495" s="56"/>
      <c r="L495" s="56"/>
      <c r="M495" s="56"/>
      <c r="N495" s="56"/>
      <c r="O495" s="56"/>
      <c r="P495" s="24"/>
      <c r="Q495" s="55"/>
      <c r="R495" s="54">
        <f>H495*14</f>
        <v>56</v>
      </c>
      <c r="S495" s="24"/>
    </row>
    <row r="496" spans="1:19" ht="20.100000000000001" customHeight="1" outlineLevel="1">
      <c r="A496" s="24"/>
      <c r="B496" s="41"/>
      <c r="C496" s="33"/>
      <c r="D496" s="70"/>
      <c r="E496" s="55"/>
      <c r="F496" s="125" t="s">
        <v>1818</v>
      </c>
      <c r="G496" s="41"/>
      <c r="H496" s="56"/>
      <c r="I496" s="56"/>
      <c r="J496" s="56"/>
      <c r="K496" s="56"/>
      <c r="L496" s="56"/>
      <c r="M496" s="56"/>
      <c r="N496" s="56"/>
      <c r="O496" s="56"/>
      <c r="P496" s="24"/>
      <c r="Q496" s="55"/>
      <c r="R496" s="54">
        <f>SUBTOTAL(9,R488:R495)</f>
        <v>261.65514157973172</v>
      </c>
      <c r="S496" s="24"/>
    </row>
    <row r="497" spans="1:66" ht="20.100000000000001" customHeight="1" outlineLevel="2">
      <c r="A497" s="65"/>
      <c r="B497" s="66"/>
      <c r="C497" s="65"/>
      <c r="D497" s="70" t="s">
        <v>1702</v>
      </c>
      <c r="E497" s="66"/>
      <c r="F497" s="103" t="s">
        <v>1742</v>
      </c>
      <c r="G497" s="41" t="s">
        <v>1673</v>
      </c>
      <c r="H497" s="56">
        <v>2</v>
      </c>
      <c r="I497" s="67"/>
      <c r="J497" s="67"/>
      <c r="K497" s="67"/>
      <c r="L497" s="67"/>
      <c r="M497" s="112"/>
      <c r="N497" s="118"/>
      <c r="O497" s="112"/>
      <c r="P497" s="69"/>
      <c r="Q497" s="69"/>
      <c r="R497" s="69">
        <f>2*H497</f>
        <v>4</v>
      </c>
      <c r="S497" s="68" t="s">
        <v>1703</v>
      </c>
    </row>
    <row r="498" spans="1:66" ht="20.100000000000001" customHeight="1" outlineLevel="1">
      <c r="A498" s="65"/>
      <c r="B498" s="66"/>
      <c r="C498" s="65"/>
      <c r="D498" s="70"/>
      <c r="E498" s="66"/>
      <c r="F498" s="128" t="s">
        <v>1819</v>
      </c>
      <c r="G498" s="41"/>
      <c r="H498" s="56"/>
      <c r="I498" s="67"/>
      <c r="J498" s="67"/>
      <c r="K498" s="67"/>
      <c r="L498" s="67"/>
      <c r="M498" s="112"/>
      <c r="N498" s="118"/>
      <c r="O498" s="112"/>
      <c r="P498" s="69"/>
      <c r="Q498" s="69"/>
      <c r="R498" s="69">
        <f>SUBTOTAL(9,R497:R497)</f>
        <v>4</v>
      </c>
      <c r="S498" s="68"/>
    </row>
    <row r="499" spans="1:66" ht="20.100000000000001" customHeight="1" outlineLevel="2">
      <c r="A499" s="33" t="s">
        <v>113</v>
      </c>
      <c r="B499" s="41" t="s">
        <v>980</v>
      </c>
      <c r="C499" s="33" t="s">
        <v>611</v>
      </c>
      <c r="D499" s="70" t="s">
        <v>949</v>
      </c>
      <c r="E499" s="47">
        <v>3</v>
      </c>
      <c r="F499" s="33" t="s">
        <v>180</v>
      </c>
      <c r="G499" s="41" t="s">
        <v>181</v>
      </c>
      <c r="H499" s="44">
        <v>46</v>
      </c>
      <c r="I499" s="48">
        <v>48</v>
      </c>
      <c r="J499" s="48">
        <v>32</v>
      </c>
      <c r="K499" s="44">
        <v>0</v>
      </c>
      <c r="L499" s="44">
        <v>16</v>
      </c>
      <c r="M499" s="110" t="s">
        <v>669</v>
      </c>
      <c r="N499" s="92">
        <f>IF(H499&lt;25,1,1+(H499-25)/H499)</f>
        <v>1.4565217391304348</v>
      </c>
      <c r="O499" s="109">
        <v>1</v>
      </c>
      <c r="P499" s="34">
        <f>J499*N499*O499</f>
        <v>46.608695652173914</v>
      </c>
      <c r="Q499" s="34">
        <f>L499*M499*N499</f>
        <v>23.304347826086957</v>
      </c>
      <c r="R499" s="34">
        <f>P499+Q499</f>
        <v>69.913043478260875</v>
      </c>
      <c r="S499" s="31"/>
    </row>
    <row r="500" spans="1:66" ht="20.100000000000001" customHeight="1" outlineLevel="2">
      <c r="A500" s="35" t="s">
        <v>176</v>
      </c>
      <c r="B500" s="41" t="s">
        <v>177</v>
      </c>
      <c r="C500" s="33" t="s">
        <v>642</v>
      </c>
      <c r="D500" s="70" t="s">
        <v>662</v>
      </c>
      <c r="E500" s="40">
        <v>4</v>
      </c>
      <c r="F500" s="33" t="s">
        <v>180</v>
      </c>
      <c r="G500" s="41" t="s">
        <v>181</v>
      </c>
      <c r="H500" s="99">
        <v>89</v>
      </c>
      <c r="I500" s="49">
        <v>64</v>
      </c>
      <c r="J500" s="49">
        <v>64</v>
      </c>
      <c r="K500" s="43">
        <v>0</v>
      </c>
      <c r="L500" s="49">
        <v>0</v>
      </c>
      <c r="M500" s="109"/>
      <c r="N500" s="92">
        <f>IF(H500&lt;25,1,1+(H500-25)/H500)</f>
        <v>1.7191011235955056</v>
      </c>
      <c r="O500" s="109">
        <v>1</v>
      </c>
      <c r="P500" s="34">
        <f>J500*N500*O500</f>
        <v>110.02247191011236</v>
      </c>
      <c r="Q500" s="34">
        <f>L500*M500*N500</f>
        <v>0</v>
      </c>
      <c r="R500" s="34">
        <f>P500+Q500</f>
        <v>110.02247191011236</v>
      </c>
      <c r="S500" s="31"/>
    </row>
    <row r="501" spans="1:66" ht="20.100000000000001" customHeight="1" outlineLevel="2">
      <c r="A501" s="41">
        <v>12002090</v>
      </c>
      <c r="B501" s="41" t="s">
        <v>177</v>
      </c>
      <c r="C501" s="33" t="s">
        <v>642</v>
      </c>
      <c r="D501" s="70" t="s">
        <v>949</v>
      </c>
      <c r="E501" s="47">
        <v>4</v>
      </c>
      <c r="F501" s="33" t="s">
        <v>180</v>
      </c>
      <c r="G501" s="41" t="s">
        <v>181</v>
      </c>
      <c r="H501" s="44" t="s">
        <v>1712</v>
      </c>
      <c r="I501" s="48">
        <v>64</v>
      </c>
      <c r="J501" s="48">
        <v>64</v>
      </c>
      <c r="K501" s="48">
        <v>0</v>
      </c>
      <c r="L501" s="48">
        <v>0</v>
      </c>
      <c r="M501" s="109"/>
      <c r="N501" s="92">
        <f>IF(H501&lt;25,1,1+(H501-25)/H501)</f>
        <v>1.7222222222222223</v>
      </c>
      <c r="O501" s="109">
        <v>1</v>
      </c>
      <c r="P501" s="34">
        <v>88</v>
      </c>
      <c r="Q501" s="34">
        <f>L501*M501*N501</f>
        <v>0</v>
      </c>
      <c r="R501" s="34">
        <v>88</v>
      </c>
      <c r="S501" s="31" t="s">
        <v>1714</v>
      </c>
    </row>
    <row r="502" spans="1:66" ht="20.100000000000001" customHeight="1" outlineLevel="2">
      <c r="A502" s="65"/>
      <c r="B502" s="66"/>
      <c r="C502" s="65"/>
      <c r="D502" s="70" t="s">
        <v>1702</v>
      </c>
      <c r="E502" s="66"/>
      <c r="F502" s="33" t="s">
        <v>180</v>
      </c>
      <c r="G502" s="41" t="s">
        <v>1674</v>
      </c>
      <c r="H502" s="56">
        <v>7</v>
      </c>
      <c r="I502" s="67"/>
      <c r="J502" s="67"/>
      <c r="K502" s="67"/>
      <c r="L502" s="67"/>
      <c r="M502" s="112"/>
      <c r="N502" s="118"/>
      <c r="O502" s="112"/>
      <c r="P502" s="69"/>
      <c r="Q502" s="69"/>
      <c r="R502" s="69">
        <f>2*H502</f>
        <v>14</v>
      </c>
      <c r="S502" s="68" t="s">
        <v>1703</v>
      </c>
    </row>
    <row r="503" spans="1:66" ht="20.100000000000001" customHeight="1" outlineLevel="1">
      <c r="A503" s="65"/>
      <c r="B503" s="66"/>
      <c r="C503" s="65"/>
      <c r="D503" s="70"/>
      <c r="E503" s="66"/>
      <c r="F503" s="125" t="s">
        <v>1820</v>
      </c>
      <c r="G503" s="41"/>
      <c r="H503" s="56"/>
      <c r="I503" s="67"/>
      <c r="J503" s="67"/>
      <c r="K503" s="67"/>
      <c r="L503" s="67"/>
      <c r="M503" s="112"/>
      <c r="N503" s="118"/>
      <c r="O503" s="112"/>
      <c r="P503" s="69"/>
      <c r="Q503" s="69"/>
      <c r="R503" s="69">
        <f>SUBTOTAL(9,R499:R502)</f>
        <v>281.93551538837323</v>
      </c>
      <c r="S503" s="68"/>
    </row>
    <row r="504" spans="1:66" ht="20.100000000000001" customHeight="1" outlineLevel="2">
      <c r="A504" s="81"/>
      <c r="B504" s="71" t="s">
        <v>996</v>
      </c>
      <c r="C504" s="81"/>
      <c r="D504" s="73" t="s">
        <v>822</v>
      </c>
      <c r="E504" s="80"/>
      <c r="F504" s="72" t="s">
        <v>443</v>
      </c>
      <c r="G504" s="41" t="s">
        <v>633</v>
      </c>
      <c r="H504" s="82"/>
      <c r="I504" s="82"/>
      <c r="J504" s="82"/>
      <c r="K504" s="82"/>
      <c r="L504" s="82"/>
      <c r="M504" s="82"/>
      <c r="N504" s="82"/>
      <c r="O504" s="82"/>
      <c r="P504" s="81"/>
      <c r="Q504" s="80"/>
      <c r="R504" s="80">
        <v>15</v>
      </c>
      <c r="S504" s="79">
        <f>R504*70</f>
        <v>1050</v>
      </c>
    </row>
    <row r="505" spans="1:66" ht="20.100000000000001" customHeight="1" outlineLevel="2">
      <c r="A505" s="72" t="s">
        <v>408</v>
      </c>
      <c r="B505" s="71" t="s">
        <v>409</v>
      </c>
      <c r="C505" s="72" t="s">
        <v>611</v>
      </c>
      <c r="D505" s="73" t="s">
        <v>949</v>
      </c>
      <c r="E505" s="74">
        <v>3</v>
      </c>
      <c r="F505" s="72" t="s">
        <v>443</v>
      </c>
      <c r="G505" s="41" t="s">
        <v>633</v>
      </c>
      <c r="H505" s="89">
        <v>42</v>
      </c>
      <c r="I505" s="84">
        <v>48</v>
      </c>
      <c r="J505" s="84">
        <v>48</v>
      </c>
      <c r="K505" s="84">
        <v>0</v>
      </c>
      <c r="L505" s="84">
        <v>0</v>
      </c>
      <c r="M505" s="108"/>
      <c r="N505" s="120">
        <f>IF(H505&lt;25,1,1+(H505-25)/H505)</f>
        <v>1.4047619047619047</v>
      </c>
      <c r="O505" s="108">
        <v>1</v>
      </c>
      <c r="P505" s="79">
        <f>J505*N505*O505</f>
        <v>67.428571428571416</v>
      </c>
      <c r="Q505" s="79">
        <f>L505*M505*N505</f>
        <v>0</v>
      </c>
      <c r="R505" s="79">
        <f>P505+Q505</f>
        <v>67.428571428571416</v>
      </c>
      <c r="S505" s="79">
        <f>R505*70</f>
        <v>4719.9999999999991</v>
      </c>
    </row>
    <row r="506" spans="1:66" ht="20.100000000000001" customHeight="1" outlineLevel="2">
      <c r="A506" s="57" t="s">
        <v>1410</v>
      </c>
      <c r="B506" s="60" t="s">
        <v>1411</v>
      </c>
      <c r="C506" s="57" t="s">
        <v>1509</v>
      </c>
      <c r="D506" s="70" t="s">
        <v>1502</v>
      </c>
      <c r="E506" s="62" t="s">
        <v>1444</v>
      </c>
      <c r="F506" s="72" t="s">
        <v>443</v>
      </c>
      <c r="G506" s="41" t="s">
        <v>1623</v>
      </c>
      <c r="H506" s="87">
        <v>26</v>
      </c>
      <c r="I506" s="56" t="s">
        <v>1494</v>
      </c>
      <c r="J506" s="56" t="s">
        <v>1495</v>
      </c>
      <c r="K506" s="56" t="s">
        <v>1494</v>
      </c>
      <c r="L506" s="56" t="s">
        <v>1495</v>
      </c>
      <c r="M506" s="56">
        <v>1</v>
      </c>
      <c r="N506" s="92"/>
      <c r="O506" s="112"/>
      <c r="P506" s="69"/>
      <c r="Q506" s="69"/>
      <c r="R506" s="69">
        <v>16.615384615384617</v>
      </c>
      <c r="S506" s="68" t="s">
        <v>1498</v>
      </c>
    </row>
    <row r="507" spans="1:66" ht="20.100000000000001" customHeight="1" outlineLevel="2">
      <c r="A507" s="65"/>
      <c r="B507" s="66"/>
      <c r="C507" s="65"/>
      <c r="D507" s="70" t="s">
        <v>1702</v>
      </c>
      <c r="E507" s="66"/>
      <c r="F507" s="72" t="s">
        <v>443</v>
      </c>
      <c r="G507" s="41" t="s">
        <v>1675</v>
      </c>
      <c r="H507" s="56">
        <v>4</v>
      </c>
      <c r="I507" s="67"/>
      <c r="J507" s="67"/>
      <c r="K507" s="67"/>
      <c r="L507" s="67"/>
      <c r="M507" s="112"/>
      <c r="N507" s="118"/>
      <c r="O507" s="112"/>
      <c r="P507" s="69"/>
      <c r="Q507" s="69"/>
      <c r="R507" s="69">
        <f>2*H507</f>
        <v>8</v>
      </c>
      <c r="S507" s="68" t="s">
        <v>1703</v>
      </c>
    </row>
    <row r="508" spans="1:66" ht="20.100000000000001" customHeight="1" outlineLevel="1">
      <c r="A508" s="65"/>
      <c r="B508" s="66"/>
      <c r="C508" s="65"/>
      <c r="D508" s="70"/>
      <c r="E508" s="66"/>
      <c r="F508" s="126" t="s">
        <v>1821</v>
      </c>
      <c r="G508" s="41"/>
      <c r="H508" s="56"/>
      <c r="I508" s="67"/>
      <c r="J508" s="67"/>
      <c r="K508" s="67"/>
      <c r="L508" s="67"/>
      <c r="M508" s="112"/>
      <c r="N508" s="118"/>
      <c r="O508" s="112"/>
      <c r="P508" s="69"/>
      <c r="Q508" s="69"/>
      <c r="R508" s="69">
        <f>SUBTOTAL(9,R504:R507)</f>
        <v>107.04395604395603</v>
      </c>
      <c r="S508" s="68"/>
    </row>
    <row r="509" spans="1:66" ht="20.100000000000001" customHeight="1" outlineLevel="2">
      <c r="A509" s="33" t="s">
        <v>408</v>
      </c>
      <c r="B509" s="41" t="s">
        <v>409</v>
      </c>
      <c r="C509" s="33" t="s">
        <v>611</v>
      </c>
      <c r="D509" s="70" t="s">
        <v>949</v>
      </c>
      <c r="E509" s="47">
        <v>3</v>
      </c>
      <c r="F509" s="33" t="s">
        <v>354</v>
      </c>
      <c r="G509" s="41" t="s">
        <v>355</v>
      </c>
      <c r="H509" s="44">
        <v>27</v>
      </c>
      <c r="I509" s="48">
        <v>48</v>
      </c>
      <c r="J509" s="48">
        <v>48</v>
      </c>
      <c r="K509" s="48">
        <v>0</v>
      </c>
      <c r="L509" s="48">
        <v>0</v>
      </c>
      <c r="M509" s="109"/>
      <c r="N509" s="92">
        <f>IF(H509&lt;25,1,1+(H509-25)/H509)</f>
        <v>1.074074074074074</v>
      </c>
      <c r="O509" s="109">
        <v>1</v>
      </c>
      <c r="P509" s="34">
        <f>J509*N509*O509</f>
        <v>51.55555555555555</v>
      </c>
      <c r="Q509" s="34">
        <f>L509*M509*N509</f>
        <v>0</v>
      </c>
      <c r="R509" s="34">
        <f>P509+Q509</f>
        <v>51.55555555555555</v>
      </c>
      <c r="S509" s="31"/>
    </row>
    <row r="510" spans="1:66" ht="20.100000000000001" customHeight="1" outlineLevel="2">
      <c r="A510" s="57" t="s">
        <v>1410</v>
      </c>
      <c r="B510" s="60" t="s">
        <v>1411</v>
      </c>
      <c r="C510" s="57" t="s">
        <v>1509</v>
      </c>
      <c r="D510" s="70" t="s">
        <v>1502</v>
      </c>
      <c r="E510" s="62" t="s">
        <v>1444</v>
      </c>
      <c r="F510" s="33" t="s">
        <v>354</v>
      </c>
      <c r="G510" s="41" t="s">
        <v>1624</v>
      </c>
      <c r="H510" s="87">
        <v>18</v>
      </c>
      <c r="I510" s="56" t="s">
        <v>1494</v>
      </c>
      <c r="J510" s="56" t="s">
        <v>1495</v>
      </c>
      <c r="K510" s="56" t="s">
        <v>1494</v>
      </c>
      <c r="L510" s="56" t="s">
        <v>1495</v>
      </c>
      <c r="M510" s="56">
        <v>1</v>
      </c>
      <c r="N510" s="92"/>
      <c r="O510" s="112"/>
      <c r="P510" s="69"/>
      <c r="Q510" s="69"/>
      <c r="R510" s="69">
        <v>16</v>
      </c>
      <c r="S510" s="68" t="s">
        <v>1498</v>
      </c>
    </row>
    <row r="511" spans="1:66" ht="20.100000000000001" customHeight="1" outlineLevel="2">
      <c r="A511" s="65"/>
      <c r="B511" s="66"/>
      <c r="C511" s="24" t="s">
        <v>642</v>
      </c>
      <c r="D511" s="70" t="s">
        <v>1223</v>
      </c>
      <c r="E511" s="55">
        <v>14</v>
      </c>
      <c r="F511" s="33" t="s">
        <v>354</v>
      </c>
      <c r="G511" s="41" t="s">
        <v>355</v>
      </c>
      <c r="H511" s="90">
        <v>5</v>
      </c>
      <c r="I511" s="67"/>
      <c r="J511" s="67"/>
      <c r="K511" s="67"/>
      <c r="L511" s="67"/>
      <c r="M511" s="112"/>
      <c r="N511" s="92">
        <f>IF(H511&lt;25,1,1+(H511-25)/H511)</f>
        <v>1</v>
      </c>
      <c r="O511" s="112"/>
      <c r="P511" s="69"/>
      <c r="Q511" s="69"/>
      <c r="R511" s="55">
        <f>0.3*13*H511</f>
        <v>19.5</v>
      </c>
      <c r="S511" s="24" t="s">
        <v>1235</v>
      </c>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c r="AZ511"/>
      <c r="BA511"/>
      <c r="BB511"/>
      <c r="BC511"/>
      <c r="BD511"/>
      <c r="BE511"/>
      <c r="BF511"/>
      <c r="BG511"/>
      <c r="BH511"/>
      <c r="BI511"/>
      <c r="BJ511"/>
      <c r="BK511"/>
      <c r="BL511"/>
      <c r="BM511"/>
      <c r="BN511"/>
    </row>
    <row r="512" spans="1:66" ht="20.100000000000001" customHeight="1" outlineLevel="2">
      <c r="A512" s="65"/>
      <c r="B512" s="66"/>
      <c r="C512" s="65"/>
      <c r="D512" s="70" t="s">
        <v>1702</v>
      </c>
      <c r="E512" s="66"/>
      <c r="F512" s="33" t="s">
        <v>354</v>
      </c>
      <c r="G512" s="41" t="s">
        <v>724</v>
      </c>
      <c r="H512" s="56">
        <v>8</v>
      </c>
      <c r="I512" s="67"/>
      <c r="J512" s="67"/>
      <c r="K512" s="67"/>
      <c r="L512" s="67"/>
      <c r="M512" s="112"/>
      <c r="N512" s="118"/>
      <c r="O512" s="112"/>
      <c r="P512" s="69"/>
      <c r="Q512" s="69"/>
      <c r="R512" s="69">
        <f>2*H512</f>
        <v>16</v>
      </c>
      <c r="S512" s="68" t="s">
        <v>1703</v>
      </c>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c r="AZ512"/>
      <c r="BA512"/>
      <c r="BB512"/>
      <c r="BC512"/>
      <c r="BD512"/>
      <c r="BE512"/>
      <c r="BF512"/>
      <c r="BG512"/>
      <c r="BH512"/>
      <c r="BI512"/>
      <c r="BJ512"/>
      <c r="BK512"/>
      <c r="BL512"/>
      <c r="BM512"/>
      <c r="BN512"/>
    </row>
    <row r="513" spans="1:66" ht="20.100000000000001" customHeight="1" outlineLevel="2">
      <c r="A513" s="24"/>
      <c r="B513" s="41"/>
      <c r="C513" s="33" t="s">
        <v>611</v>
      </c>
      <c r="D513" s="70" t="s">
        <v>593</v>
      </c>
      <c r="E513" s="55"/>
      <c r="F513" s="33" t="s">
        <v>354</v>
      </c>
      <c r="G513" s="41" t="s">
        <v>724</v>
      </c>
      <c r="H513" s="56">
        <v>6</v>
      </c>
      <c r="I513" s="56"/>
      <c r="J513" s="56"/>
      <c r="K513" s="56"/>
      <c r="L513" s="56"/>
      <c r="M513" s="56"/>
      <c r="N513" s="56"/>
      <c r="O513" s="56"/>
      <c r="P513" s="24"/>
      <c r="Q513" s="55"/>
      <c r="R513" s="54">
        <f>H513*14</f>
        <v>84</v>
      </c>
      <c r="S513" s="24"/>
      <c r="T513"/>
      <c r="U513"/>
      <c r="V513"/>
      <c r="W513"/>
      <c r="X513"/>
      <c r="Y513"/>
      <c r="Z513"/>
      <c r="AA513"/>
      <c r="AB513"/>
      <c r="AC513"/>
      <c r="AD513"/>
      <c r="AE513"/>
      <c r="AF513"/>
      <c r="AG513"/>
      <c r="AH513"/>
      <c r="AI513"/>
      <c r="AJ513"/>
      <c r="AK513"/>
      <c r="AL513"/>
      <c r="AM513"/>
      <c r="AN513"/>
      <c r="AO513"/>
      <c r="AP513"/>
      <c r="AQ513"/>
      <c r="AR513"/>
      <c r="AS513"/>
      <c r="AT513"/>
      <c r="AU513"/>
      <c r="AV513"/>
      <c r="AW513"/>
      <c r="AX513"/>
      <c r="AY513"/>
      <c r="AZ513"/>
      <c r="BA513"/>
      <c r="BB513"/>
      <c r="BC513"/>
      <c r="BD513"/>
      <c r="BE513"/>
      <c r="BF513"/>
      <c r="BG513"/>
      <c r="BH513"/>
      <c r="BI513"/>
      <c r="BJ513"/>
      <c r="BK513"/>
      <c r="BL513"/>
      <c r="BM513"/>
      <c r="BN513"/>
    </row>
    <row r="514" spans="1:66" ht="20.100000000000001" customHeight="1" outlineLevel="1">
      <c r="A514" s="24"/>
      <c r="B514" s="41"/>
      <c r="C514" s="33"/>
      <c r="D514" s="70"/>
      <c r="E514" s="55"/>
      <c r="F514" s="125" t="s">
        <v>1822</v>
      </c>
      <c r="G514" s="41"/>
      <c r="H514" s="56"/>
      <c r="I514" s="56"/>
      <c r="J514" s="56"/>
      <c r="K514" s="56"/>
      <c r="L514" s="56"/>
      <c r="M514" s="56"/>
      <c r="N514" s="56"/>
      <c r="O514" s="56"/>
      <c r="P514" s="24"/>
      <c r="Q514" s="55"/>
      <c r="R514" s="54">
        <f>SUBTOTAL(9,R509:R513)</f>
        <v>187.05555555555554</v>
      </c>
      <c r="S514" s="24"/>
      <c r="T514" s="18"/>
      <c r="U514" s="18"/>
      <c r="V514" s="18"/>
      <c r="W514" s="18"/>
      <c r="X514" s="18"/>
      <c r="Y514" s="18"/>
      <c r="Z514" s="18"/>
      <c r="AA514" s="18"/>
      <c r="AB514" s="18"/>
      <c r="AC514" s="18"/>
      <c r="AD514" s="18"/>
      <c r="AE514" s="18"/>
      <c r="AF514" s="18"/>
      <c r="AG514" s="18"/>
      <c r="AH514" s="18"/>
      <c r="AI514" s="18"/>
      <c r="AJ514" s="18"/>
      <c r="AK514" s="18"/>
      <c r="AL514" s="18"/>
      <c r="AM514" s="18"/>
      <c r="AN514" s="18"/>
      <c r="AO514" s="18"/>
      <c r="AP514" s="18"/>
      <c r="AQ514" s="18"/>
      <c r="AR514" s="18"/>
      <c r="AS514" s="18"/>
      <c r="AT514" s="18"/>
      <c r="AU514" s="18"/>
      <c r="AV514" s="18"/>
      <c r="AW514" s="18"/>
      <c r="AX514" s="18"/>
      <c r="AY514" s="18"/>
      <c r="AZ514" s="18"/>
      <c r="BA514" s="18"/>
      <c r="BB514" s="18"/>
      <c r="BC514" s="18"/>
      <c r="BD514" s="18"/>
      <c r="BE514" s="18"/>
      <c r="BF514" s="18"/>
      <c r="BG514" s="18"/>
      <c r="BH514" s="18"/>
      <c r="BI514" s="18"/>
      <c r="BJ514" s="18"/>
      <c r="BK514" s="18"/>
      <c r="BL514" s="18"/>
      <c r="BM514" s="18"/>
      <c r="BN514" s="18"/>
    </row>
    <row r="515" spans="1:66" ht="20.100000000000001" customHeight="1" outlineLevel="2">
      <c r="A515" s="57" t="s">
        <v>1085</v>
      </c>
      <c r="B515" s="60" t="s">
        <v>1086</v>
      </c>
      <c r="C515" s="57" t="s">
        <v>1088</v>
      </c>
      <c r="D515" s="70" t="s">
        <v>1082</v>
      </c>
      <c r="E515" s="62">
        <v>2</v>
      </c>
      <c r="F515" s="33" t="s">
        <v>628</v>
      </c>
      <c r="G515" s="41" t="s">
        <v>1156</v>
      </c>
      <c r="H515" s="87">
        <v>49</v>
      </c>
      <c r="I515" s="56">
        <v>0</v>
      </c>
      <c r="J515" s="56">
        <v>0</v>
      </c>
      <c r="K515" s="56">
        <v>0</v>
      </c>
      <c r="L515" s="56">
        <v>0</v>
      </c>
      <c r="M515" s="56"/>
      <c r="N515" s="92">
        <f>IF(H515&lt;25,1,1+(H515-25)/H515)</f>
        <v>1.489795918367347</v>
      </c>
      <c r="O515" s="117">
        <v>1</v>
      </c>
      <c r="P515" s="24"/>
      <c r="Q515" s="64">
        <f>N515*E515*32</f>
        <v>95.34693877551021</v>
      </c>
      <c r="R515" s="64">
        <f>P515+Q515</f>
        <v>95.34693877551021</v>
      </c>
      <c r="S515" s="24"/>
      <c r="T515"/>
      <c r="U515"/>
      <c r="V515"/>
      <c r="W515"/>
      <c r="X515"/>
      <c r="Y515"/>
      <c r="Z515"/>
      <c r="AA515"/>
      <c r="AB515"/>
      <c r="AC515"/>
      <c r="AD515"/>
      <c r="AE515"/>
      <c r="AF515"/>
      <c r="AG515"/>
      <c r="AH515"/>
      <c r="AI515"/>
      <c r="AJ515"/>
      <c r="AK515"/>
      <c r="AL515"/>
      <c r="AM515"/>
      <c r="AN515"/>
      <c r="AO515"/>
      <c r="AP515"/>
      <c r="AQ515"/>
      <c r="AR515"/>
      <c r="AS515"/>
      <c r="AT515"/>
      <c r="AU515"/>
      <c r="AV515"/>
      <c r="AW515"/>
      <c r="AX515"/>
      <c r="AY515"/>
      <c r="AZ515"/>
      <c r="BA515"/>
      <c r="BB515"/>
      <c r="BC515"/>
      <c r="BD515"/>
      <c r="BE515"/>
      <c r="BF515"/>
      <c r="BG515"/>
      <c r="BH515"/>
      <c r="BI515"/>
      <c r="BJ515"/>
      <c r="BK515"/>
      <c r="BL515"/>
      <c r="BM515"/>
      <c r="BN515"/>
    </row>
    <row r="516" spans="1:66" ht="20.100000000000001" customHeight="1" outlineLevel="2">
      <c r="A516" s="33" t="s">
        <v>520</v>
      </c>
      <c r="B516" s="41" t="s">
        <v>521</v>
      </c>
      <c r="C516" s="33" t="s">
        <v>611</v>
      </c>
      <c r="D516" s="70" t="s">
        <v>662</v>
      </c>
      <c r="E516" s="47">
        <v>3</v>
      </c>
      <c r="F516" s="33" t="s">
        <v>628</v>
      </c>
      <c r="G516" s="41" t="s">
        <v>631</v>
      </c>
      <c r="H516" s="44">
        <v>24</v>
      </c>
      <c r="I516" s="48">
        <v>48</v>
      </c>
      <c r="J516" s="48">
        <v>48</v>
      </c>
      <c r="K516" s="48">
        <v>0</v>
      </c>
      <c r="L516" s="48">
        <v>0</v>
      </c>
      <c r="M516" s="109"/>
      <c r="N516" s="92">
        <f>IF(H516&lt;25,1,1+(H516-25)/H516)</f>
        <v>1</v>
      </c>
      <c r="O516" s="109">
        <v>1</v>
      </c>
      <c r="P516" s="34">
        <f>J516*N516*O516</f>
        <v>48</v>
      </c>
      <c r="Q516" s="34">
        <f>L516*M516*N516</f>
        <v>0</v>
      </c>
      <c r="R516" s="34">
        <f>P516+Q516</f>
        <v>48</v>
      </c>
      <c r="S516" s="31"/>
      <c r="T516"/>
      <c r="U516"/>
      <c r="V516"/>
      <c r="W516"/>
      <c r="X516"/>
      <c r="Y516"/>
      <c r="Z516"/>
      <c r="AA516"/>
      <c r="AB516"/>
      <c r="AC516"/>
      <c r="AD516"/>
      <c r="AE516"/>
      <c r="AF516"/>
      <c r="AG516"/>
      <c r="AH516"/>
      <c r="AI516"/>
      <c r="AJ516"/>
      <c r="AK516"/>
      <c r="AL516"/>
      <c r="AM516"/>
      <c r="AN516"/>
      <c r="AO516"/>
      <c r="AP516"/>
      <c r="AQ516"/>
      <c r="AR516"/>
      <c r="AS516"/>
      <c r="AT516"/>
      <c r="AU516"/>
      <c r="AV516"/>
      <c r="AW516"/>
      <c r="AX516"/>
      <c r="AY516"/>
      <c r="AZ516"/>
      <c r="BA516"/>
      <c r="BB516"/>
      <c r="BC516"/>
      <c r="BD516"/>
      <c r="BE516"/>
      <c r="BF516"/>
      <c r="BG516"/>
      <c r="BH516"/>
      <c r="BI516"/>
      <c r="BJ516"/>
      <c r="BK516"/>
      <c r="BL516"/>
      <c r="BM516"/>
      <c r="BN516"/>
    </row>
    <row r="517" spans="1:66" ht="20.100000000000001" customHeight="1" outlineLevel="2">
      <c r="A517" s="57" t="s">
        <v>1306</v>
      </c>
      <c r="B517" s="60" t="s">
        <v>1307</v>
      </c>
      <c r="C517" s="57" t="s">
        <v>1509</v>
      </c>
      <c r="D517" s="70" t="s">
        <v>1502</v>
      </c>
      <c r="E517" s="62" t="s">
        <v>1444</v>
      </c>
      <c r="F517" s="33" t="s">
        <v>628</v>
      </c>
      <c r="G517" s="41" t="s">
        <v>1569</v>
      </c>
      <c r="H517" s="87">
        <v>25</v>
      </c>
      <c r="I517" s="56" t="s">
        <v>1494</v>
      </c>
      <c r="J517" s="56" t="s">
        <v>1495</v>
      </c>
      <c r="K517" s="56" t="s">
        <v>1494</v>
      </c>
      <c r="L517" s="56" t="s">
        <v>1495</v>
      </c>
      <c r="M517" s="56">
        <v>2</v>
      </c>
      <c r="N517" s="92"/>
      <c r="O517" s="112"/>
      <c r="P517" s="69"/>
      <c r="Q517" s="69"/>
      <c r="R517" s="69">
        <v>32</v>
      </c>
      <c r="S517" s="68" t="s">
        <v>1498</v>
      </c>
      <c r="T517"/>
      <c r="U517"/>
      <c r="V517"/>
      <c r="W517"/>
      <c r="X517"/>
      <c r="Y517"/>
      <c r="Z517"/>
      <c r="AA517"/>
      <c r="AB517"/>
      <c r="AC517"/>
      <c r="AD517"/>
      <c r="AE517"/>
      <c r="AF517"/>
      <c r="AG517"/>
      <c r="AH517"/>
      <c r="AI517"/>
      <c r="AJ517"/>
      <c r="AK517"/>
      <c r="AL517"/>
      <c r="AM517"/>
      <c r="AN517"/>
      <c r="AO517"/>
      <c r="AP517"/>
      <c r="AQ517"/>
      <c r="AR517"/>
      <c r="AS517"/>
      <c r="AT517"/>
      <c r="AU517"/>
      <c r="AV517"/>
      <c r="AW517"/>
      <c r="AX517"/>
      <c r="AY517"/>
      <c r="AZ517"/>
      <c r="BA517"/>
      <c r="BB517"/>
      <c r="BC517"/>
      <c r="BD517"/>
      <c r="BE517"/>
      <c r="BF517"/>
      <c r="BG517"/>
      <c r="BH517"/>
      <c r="BI517"/>
      <c r="BJ517"/>
      <c r="BK517"/>
      <c r="BL517"/>
      <c r="BM517"/>
      <c r="BN517"/>
    </row>
    <row r="518" spans="1:66" ht="20.100000000000001" customHeight="1" outlineLevel="2">
      <c r="A518" s="24"/>
      <c r="B518" s="41" t="s">
        <v>997</v>
      </c>
      <c r="C518" s="24"/>
      <c r="D518" s="70" t="s">
        <v>822</v>
      </c>
      <c r="E518" s="55"/>
      <c r="F518" s="33" t="s">
        <v>628</v>
      </c>
      <c r="G518" s="41" t="s">
        <v>631</v>
      </c>
      <c r="H518" s="56"/>
      <c r="I518" s="56"/>
      <c r="J518" s="56"/>
      <c r="K518" s="56"/>
      <c r="L518" s="56"/>
      <c r="M518" s="56"/>
      <c r="N518" s="56"/>
      <c r="O518" s="56"/>
      <c r="P518" s="24"/>
      <c r="Q518" s="55"/>
      <c r="R518" s="55">
        <v>15</v>
      </c>
      <c r="S518" s="24"/>
      <c r="T518"/>
      <c r="U518"/>
      <c r="V518"/>
      <c r="W518"/>
      <c r="X518"/>
      <c r="Y518"/>
      <c r="Z518"/>
      <c r="AA518"/>
      <c r="AB518"/>
      <c r="AC518"/>
      <c r="AD518"/>
      <c r="AE518"/>
      <c r="AF518"/>
      <c r="AG518"/>
      <c r="AH518"/>
      <c r="AI518"/>
      <c r="AJ518"/>
      <c r="AK518"/>
      <c r="AL518"/>
      <c r="AM518"/>
      <c r="AN518"/>
      <c r="AO518"/>
      <c r="AP518"/>
      <c r="AQ518"/>
      <c r="AR518"/>
      <c r="AS518"/>
      <c r="AT518"/>
      <c r="AU518"/>
      <c r="AV518"/>
      <c r="AW518"/>
      <c r="AX518"/>
      <c r="AY518"/>
      <c r="AZ518"/>
      <c r="BA518"/>
      <c r="BB518"/>
      <c r="BC518"/>
      <c r="BD518"/>
      <c r="BE518"/>
      <c r="BF518"/>
      <c r="BG518"/>
      <c r="BH518"/>
      <c r="BI518"/>
      <c r="BJ518"/>
      <c r="BK518"/>
      <c r="BL518"/>
      <c r="BM518"/>
      <c r="BN518"/>
    </row>
    <row r="519" spans="1:66" ht="20.100000000000001" customHeight="1" outlineLevel="2">
      <c r="A519" s="33" t="s">
        <v>416</v>
      </c>
      <c r="B519" s="41" t="s">
        <v>417</v>
      </c>
      <c r="C519" s="33" t="s">
        <v>611</v>
      </c>
      <c r="D519" s="70" t="s">
        <v>949</v>
      </c>
      <c r="E519" s="47">
        <v>3</v>
      </c>
      <c r="F519" s="33" t="s">
        <v>628</v>
      </c>
      <c r="G519" s="41" t="s">
        <v>631</v>
      </c>
      <c r="H519" s="44">
        <v>20</v>
      </c>
      <c r="I519" s="48">
        <v>48</v>
      </c>
      <c r="J519" s="48">
        <v>48</v>
      </c>
      <c r="K519" s="48">
        <v>0</v>
      </c>
      <c r="L519" s="48">
        <v>0</v>
      </c>
      <c r="M519" s="109"/>
      <c r="N519" s="92">
        <f>IF(H519&lt;25,1,1+(H519-25)/H519)</f>
        <v>1</v>
      </c>
      <c r="O519" s="109">
        <v>1</v>
      </c>
      <c r="P519" s="34">
        <f>J519*N519*O519</f>
        <v>48</v>
      </c>
      <c r="Q519" s="34">
        <f>L519*M519*N519</f>
        <v>0</v>
      </c>
      <c r="R519" s="34">
        <f>P519+Q519</f>
        <v>48</v>
      </c>
      <c r="S519" s="31"/>
      <c r="T519"/>
      <c r="U519"/>
      <c r="V519"/>
      <c r="W519"/>
      <c r="X519"/>
      <c r="Y519"/>
      <c r="Z519"/>
      <c r="AA519"/>
      <c r="AB519"/>
      <c r="AC519"/>
      <c r="AD519"/>
      <c r="AE519"/>
      <c r="AF519"/>
      <c r="AG519"/>
      <c r="AH519"/>
      <c r="AI519"/>
      <c r="AJ519"/>
      <c r="AK519"/>
      <c r="AL519"/>
      <c r="AM519"/>
      <c r="AN519"/>
      <c r="AO519"/>
      <c r="AP519"/>
      <c r="AQ519"/>
      <c r="AR519"/>
      <c r="AS519"/>
      <c r="AT519"/>
      <c r="AU519"/>
      <c r="AV519"/>
      <c r="AW519"/>
      <c r="AX519"/>
      <c r="AY519"/>
      <c r="AZ519"/>
      <c r="BA519"/>
      <c r="BB519"/>
      <c r="BC519"/>
      <c r="BD519"/>
      <c r="BE519"/>
      <c r="BF519"/>
      <c r="BG519"/>
      <c r="BH519"/>
      <c r="BI519"/>
      <c r="BJ519"/>
      <c r="BK519"/>
      <c r="BL519"/>
      <c r="BM519"/>
      <c r="BN519"/>
    </row>
    <row r="520" spans="1:66" ht="20.100000000000001" customHeight="1" outlineLevel="2">
      <c r="A520" s="57" t="s">
        <v>1400</v>
      </c>
      <c r="B520" s="60" t="s">
        <v>1401</v>
      </c>
      <c r="C520" s="57" t="s">
        <v>1509</v>
      </c>
      <c r="D520" s="70" t="s">
        <v>1502</v>
      </c>
      <c r="E520" s="62" t="s">
        <v>1444</v>
      </c>
      <c r="F520" s="33" t="s">
        <v>628</v>
      </c>
      <c r="G520" s="41" t="s">
        <v>1569</v>
      </c>
      <c r="H520" s="87">
        <v>14</v>
      </c>
      <c r="I520" s="56" t="s">
        <v>1494</v>
      </c>
      <c r="J520" s="56" t="s">
        <v>1495</v>
      </c>
      <c r="K520" s="56" t="s">
        <v>1494</v>
      </c>
      <c r="L520" s="56" t="s">
        <v>1495</v>
      </c>
      <c r="M520" s="56">
        <v>1</v>
      </c>
      <c r="N520" s="92"/>
      <c r="O520" s="112"/>
      <c r="P520" s="69"/>
      <c r="Q520" s="69"/>
      <c r="R520" s="69">
        <v>16</v>
      </c>
      <c r="S520" s="68" t="s">
        <v>1498</v>
      </c>
      <c r="T520"/>
      <c r="U520"/>
      <c r="V520"/>
      <c r="W520"/>
      <c r="X520"/>
      <c r="Y520"/>
      <c r="Z520"/>
      <c r="AA520"/>
      <c r="AB520"/>
      <c r="AC520"/>
      <c r="AD520"/>
      <c r="AE520"/>
      <c r="AF520"/>
      <c r="AG520"/>
      <c r="AH520"/>
      <c r="AI520"/>
      <c r="AJ520"/>
      <c r="AK520"/>
      <c r="AL520"/>
      <c r="AM520"/>
      <c r="AN520"/>
      <c r="AO520"/>
      <c r="AP520"/>
      <c r="AQ520"/>
      <c r="AR520"/>
      <c r="AS520"/>
      <c r="AT520"/>
      <c r="AU520"/>
      <c r="AV520"/>
      <c r="AW520"/>
      <c r="AX520"/>
      <c r="AY520"/>
      <c r="AZ520"/>
      <c r="BA520"/>
      <c r="BB520"/>
      <c r="BC520"/>
      <c r="BD520"/>
      <c r="BE520"/>
      <c r="BF520"/>
      <c r="BG520"/>
      <c r="BH520"/>
      <c r="BI520"/>
      <c r="BJ520"/>
      <c r="BK520"/>
      <c r="BL520"/>
      <c r="BM520"/>
      <c r="BN520"/>
    </row>
    <row r="521" spans="1:66" ht="20.100000000000001" customHeight="1" outlineLevel="2">
      <c r="A521" s="65"/>
      <c r="B521" s="66"/>
      <c r="C521" s="24" t="s">
        <v>642</v>
      </c>
      <c r="D521" s="70" t="s">
        <v>1221</v>
      </c>
      <c r="E521" s="55">
        <v>14</v>
      </c>
      <c r="F521" s="33" t="s">
        <v>628</v>
      </c>
      <c r="G521" s="41" t="s">
        <v>631</v>
      </c>
      <c r="H521" s="90">
        <v>2</v>
      </c>
      <c r="I521" s="67"/>
      <c r="J521" s="67"/>
      <c r="K521" s="67"/>
      <c r="L521" s="67"/>
      <c r="M521" s="112"/>
      <c r="N521" s="92">
        <f>IF(H521&lt;25,1,1+(H521-25)/H521)</f>
        <v>1</v>
      </c>
      <c r="O521" s="112"/>
      <c r="P521" s="69"/>
      <c r="Q521" s="69"/>
      <c r="R521" s="55">
        <f>0.3*13*H521</f>
        <v>7.8</v>
      </c>
      <c r="S521" s="68" t="s">
        <v>1235</v>
      </c>
      <c r="T521"/>
      <c r="U521"/>
      <c r="V521"/>
      <c r="W521"/>
      <c r="X521"/>
      <c r="Y521"/>
      <c r="Z521"/>
      <c r="AA521"/>
      <c r="AB521"/>
      <c r="AC521"/>
      <c r="AD521"/>
      <c r="AE521"/>
      <c r="AF521"/>
      <c r="AG521"/>
      <c r="AH521"/>
      <c r="AI521"/>
      <c r="AJ521"/>
      <c r="AK521"/>
      <c r="AL521"/>
      <c r="AM521"/>
      <c r="AN521"/>
      <c r="AO521"/>
      <c r="AP521"/>
      <c r="AQ521"/>
      <c r="AR521"/>
      <c r="AS521"/>
      <c r="AT521"/>
      <c r="AU521"/>
      <c r="AV521"/>
      <c r="AW521"/>
      <c r="AX521"/>
      <c r="AY521"/>
      <c r="AZ521"/>
      <c r="BA521"/>
      <c r="BB521"/>
      <c r="BC521"/>
      <c r="BD521"/>
      <c r="BE521"/>
      <c r="BF521"/>
      <c r="BG521"/>
      <c r="BH521"/>
      <c r="BI521"/>
      <c r="BJ521"/>
      <c r="BK521"/>
      <c r="BL521"/>
      <c r="BM521"/>
      <c r="BN521"/>
    </row>
    <row r="522" spans="1:66" ht="20.100000000000001" customHeight="1" outlineLevel="2">
      <c r="A522" s="65"/>
      <c r="B522" s="66"/>
      <c r="C522" s="65"/>
      <c r="D522" s="70" t="s">
        <v>1702</v>
      </c>
      <c r="E522" s="66"/>
      <c r="F522" s="33" t="s">
        <v>628</v>
      </c>
      <c r="G522" s="41" t="s">
        <v>725</v>
      </c>
      <c r="H522" s="56">
        <v>4</v>
      </c>
      <c r="I522" s="67"/>
      <c r="J522" s="67"/>
      <c r="K522" s="67"/>
      <c r="L522" s="67"/>
      <c r="M522" s="112"/>
      <c r="N522" s="118"/>
      <c r="O522" s="112"/>
      <c r="P522" s="69"/>
      <c r="Q522" s="69"/>
      <c r="R522" s="69">
        <f>2*H522</f>
        <v>8</v>
      </c>
      <c r="S522" s="68" t="s">
        <v>1703</v>
      </c>
      <c r="T522"/>
      <c r="U522"/>
      <c r="V522"/>
      <c r="W522"/>
      <c r="X522"/>
      <c r="Y522"/>
      <c r="Z522"/>
      <c r="AA522"/>
      <c r="AB522"/>
      <c r="AC522"/>
      <c r="AD522"/>
      <c r="AE522"/>
      <c r="AF522"/>
      <c r="AG522"/>
      <c r="AH522"/>
      <c r="AI522"/>
      <c r="AJ522"/>
      <c r="AK522"/>
      <c r="AL522"/>
      <c r="AM522"/>
      <c r="AN522"/>
      <c r="AO522"/>
      <c r="AP522"/>
      <c r="AQ522"/>
      <c r="AR522"/>
      <c r="AS522"/>
      <c r="AT522"/>
      <c r="AU522"/>
      <c r="AV522"/>
      <c r="AW522"/>
      <c r="AX522"/>
      <c r="AY522"/>
      <c r="AZ522"/>
      <c r="BA522"/>
      <c r="BB522"/>
      <c r="BC522"/>
      <c r="BD522"/>
      <c r="BE522"/>
      <c r="BF522"/>
      <c r="BG522"/>
      <c r="BH522"/>
      <c r="BI522"/>
      <c r="BJ522"/>
      <c r="BK522"/>
      <c r="BL522"/>
      <c r="BM522"/>
      <c r="BN522"/>
    </row>
    <row r="523" spans="1:66" ht="20.100000000000001" customHeight="1" outlineLevel="2">
      <c r="A523" s="24"/>
      <c r="B523" s="41"/>
      <c r="C523" s="33" t="s">
        <v>611</v>
      </c>
      <c r="D523" s="70" t="s">
        <v>593</v>
      </c>
      <c r="E523" s="55"/>
      <c r="F523" s="33" t="s">
        <v>628</v>
      </c>
      <c r="G523" s="41" t="s">
        <v>725</v>
      </c>
      <c r="H523" s="56">
        <v>1</v>
      </c>
      <c r="I523" s="56"/>
      <c r="J523" s="56"/>
      <c r="K523" s="56"/>
      <c r="L523" s="56"/>
      <c r="M523" s="56"/>
      <c r="N523" s="56"/>
      <c r="O523" s="56"/>
      <c r="P523" s="24"/>
      <c r="Q523" s="55"/>
      <c r="R523" s="54">
        <f>H523*14</f>
        <v>14</v>
      </c>
      <c r="S523" s="24"/>
      <c r="T523"/>
      <c r="U523"/>
      <c r="V523"/>
      <c r="W523"/>
      <c r="X523"/>
      <c r="Y523"/>
      <c r="Z523"/>
      <c r="AA523"/>
      <c r="AB523"/>
      <c r="AC523"/>
      <c r="AD523"/>
      <c r="AE523"/>
      <c r="AF523"/>
      <c r="AG523"/>
      <c r="AH523"/>
      <c r="AI523"/>
      <c r="AJ523"/>
      <c r="AK523"/>
      <c r="AL523"/>
      <c r="AM523"/>
      <c r="AN523"/>
      <c r="AO523"/>
      <c r="AP523"/>
      <c r="AQ523"/>
      <c r="AR523"/>
      <c r="AS523"/>
      <c r="AT523"/>
      <c r="AU523"/>
      <c r="AV523"/>
      <c r="AW523"/>
      <c r="AX523"/>
      <c r="AY523"/>
      <c r="AZ523"/>
      <c r="BA523"/>
      <c r="BB523"/>
      <c r="BC523"/>
      <c r="BD523"/>
      <c r="BE523"/>
      <c r="BF523"/>
      <c r="BG523"/>
      <c r="BH523"/>
      <c r="BI523"/>
      <c r="BJ523"/>
      <c r="BK523"/>
      <c r="BL523"/>
      <c r="BM523"/>
      <c r="BN523"/>
    </row>
    <row r="524" spans="1:66" ht="20.100000000000001" customHeight="1" outlineLevel="2">
      <c r="A524" s="65"/>
      <c r="B524" s="66"/>
      <c r="C524" s="65"/>
      <c r="D524" s="70" t="s">
        <v>1702</v>
      </c>
      <c r="E524" s="66"/>
      <c r="F524" s="33" t="s">
        <v>628</v>
      </c>
      <c r="G524" s="41" t="s">
        <v>1676</v>
      </c>
      <c r="H524" s="56">
        <v>3</v>
      </c>
      <c r="I524" s="67"/>
      <c r="J524" s="67"/>
      <c r="K524" s="67"/>
      <c r="L524" s="67"/>
      <c r="M524" s="112"/>
      <c r="N524" s="118"/>
      <c r="O524" s="112"/>
      <c r="P524" s="69"/>
      <c r="Q524" s="69"/>
      <c r="R524" s="69">
        <f>2*H524</f>
        <v>6</v>
      </c>
      <c r="S524" s="68" t="s">
        <v>1703</v>
      </c>
      <c r="T524"/>
      <c r="U524"/>
      <c r="V524"/>
      <c r="W524"/>
      <c r="X524"/>
      <c r="Y524"/>
      <c r="Z524"/>
      <c r="AA524"/>
      <c r="AB524"/>
      <c r="AC524"/>
      <c r="AD524"/>
      <c r="AE524"/>
      <c r="AF524"/>
      <c r="AG524"/>
      <c r="AH524"/>
      <c r="AI524"/>
      <c r="AJ524"/>
      <c r="AK524"/>
      <c r="AL524"/>
      <c r="AM524"/>
      <c r="AN524"/>
      <c r="AO524"/>
      <c r="AP524"/>
      <c r="AQ524"/>
      <c r="AR524"/>
      <c r="AS524"/>
      <c r="AT524"/>
      <c r="AU524"/>
      <c r="AV524"/>
      <c r="AW524"/>
      <c r="AX524"/>
      <c r="AY524"/>
      <c r="AZ524"/>
      <c r="BA524"/>
      <c r="BB524"/>
      <c r="BC524"/>
      <c r="BD524"/>
      <c r="BE524"/>
      <c r="BF524"/>
      <c r="BG524"/>
      <c r="BH524"/>
      <c r="BI524"/>
      <c r="BJ524"/>
      <c r="BK524"/>
      <c r="BL524"/>
      <c r="BM524"/>
      <c r="BN524"/>
    </row>
    <row r="525" spans="1:66" ht="20.100000000000001" customHeight="1" outlineLevel="1">
      <c r="A525" s="65"/>
      <c r="B525" s="66"/>
      <c r="C525" s="65"/>
      <c r="D525" s="70"/>
      <c r="E525" s="66"/>
      <c r="F525" s="125" t="s">
        <v>1823</v>
      </c>
      <c r="G525" s="41"/>
      <c r="H525" s="56"/>
      <c r="I525" s="67"/>
      <c r="J525" s="67"/>
      <c r="K525" s="67"/>
      <c r="L525" s="67"/>
      <c r="M525" s="112"/>
      <c r="N525" s="118"/>
      <c r="O525" s="112"/>
      <c r="P525" s="69"/>
      <c r="Q525" s="69"/>
      <c r="R525" s="69">
        <f>SUBTOTAL(9,R515:R524)</f>
        <v>290.14693877551019</v>
      </c>
      <c r="S525" s="68"/>
      <c r="T525" s="18"/>
      <c r="U525" s="18"/>
      <c r="V525" s="18"/>
      <c r="W525" s="18"/>
      <c r="X525" s="18"/>
      <c r="Y525" s="18"/>
      <c r="Z525" s="18"/>
      <c r="AA525" s="18"/>
      <c r="AB525" s="18"/>
      <c r="AC525" s="18"/>
      <c r="AD525" s="18"/>
      <c r="AE525" s="18"/>
      <c r="AF525" s="18"/>
      <c r="AG525" s="18"/>
      <c r="AH525" s="18"/>
      <c r="AI525" s="18"/>
      <c r="AJ525" s="18"/>
      <c r="AK525" s="18"/>
      <c r="AL525" s="18"/>
      <c r="AM525" s="18"/>
      <c r="AN525" s="18"/>
      <c r="AO525" s="18"/>
      <c r="AP525" s="18"/>
      <c r="AQ525" s="18"/>
      <c r="AR525" s="18"/>
      <c r="AS525" s="18"/>
      <c r="AT525" s="18"/>
      <c r="AU525" s="18"/>
      <c r="AV525" s="18"/>
      <c r="AW525" s="18"/>
      <c r="AX525" s="18"/>
      <c r="AY525" s="18"/>
      <c r="AZ525" s="18"/>
      <c r="BA525" s="18"/>
      <c r="BB525" s="18"/>
      <c r="BC525" s="18"/>
      <c r="BD525" s="18"/>
      <c r="BE525" s="18"/>
      <c r="BF525" s="18"/>
      <c r="BG525" s="18"/>
      <c r="BH525" s="18"/>
      <c r="BI525" s="18"/>
      <c r="BJ525" s="18"/>
      <c r="BK525" s="18"/>
      <c r="BL525" s="18"/>
      <c r="BM525" s="18"/>
      <c r="BN525" s="18"/>
    </row>
    <row r="526" spans="1:66" ht="20.100000000000001" customHeight="1" outlineLevel="2">
      <c r="A526" s="35" t="s">
        <v>40</v>
      </c>
      <c r="B526" s="41" t="s">
        <v>998</v>
      </c>
      <c r="C526" s="33" t="s">
        <v>642</v>
      </c>
      <c r="D526" s="70" t="s">
        <v>662</v>
      </c>
      <c r="E526" s="40">
        <v>4</v>
      </c>
      <c r="F526" s="33" t="s">
        <v>38</v>
      </c>
      <c r="G526" s="41" t="s">
        <v>39</v>
      </c>
      <c r="H526" s="99">
        <v>54</v>
      </c>
      <c r="I526" s="49">
        <v>64</v>
      </c>
      <c r="J526" s="49">
        <v>64</v>
      </c>
      <c r="K526" s="48">
        <v>0</v>
      </c>
      <c r="L526" s="48">
        <v>0</v>
      </c>
      <c r="M526" s="109"/>
      <c r="N526" s="92">
        <f>IF(H526&lt;25,1,1+(H526-25)/H526)</f>
        <v>1.5370370370370372</v>
      </c>
      <c r="O526" s="109">
        <v>1</v>
      </c>
      <c r="P526" s="34">
        <f>J526*N526*O526</f>
        <v>98.370370370370381</v>
      </c>
      <c r="Q526" s="34">
        <f>L526*M526*N526</f>
        <v>0</v>
      </c>
      <c r="R526" s="34">
        <f>P526+Q526</f>
        <v>98.370370370370381</v>
      </c>
      <c r="S526" s="31"/>
      <c r="T526"/>
      <c r="U526"/>
      <c r="V526"/>
      <c r="W526"/>
      <c r="X526"/>
      <c r="Y526"/>
      <c r="Z526"/>
      <c r="AA526"/>
      <c r="AB526"/>
      <c r="AC526"/>
      <c r="AD526"/>
      <c r="AE526"/>
      <c r="AF526"/>
      <c r="AG526"/>
      <c r="AH526"/>
      <c r="AI526"/>
      <c r="AJ526"/>
      <c r="AK526"/>
      <c r="AL526"/>
      <c r="AM526"/>
      <c r="AN526"/>
      <c r="AO526"/>
      <c r="AP526"/>
      <c r="AQ526"/>
      <c r="AR526"/>
      <c r="AS526"/>
      <c r="AT526"/>
      <c r="AU526"/>
      <c r="AV526"/>
      <c r="AW526"/>
      <c r="AX526"/>
      <c r="AY526"/>
      <c r="AZ526"/>
      <c r="BA526"/>
      <c r="BB526"/>
      <c r="BC526"/>
      <c r="BD526"/>
      <c r="BE526"/>
      <c r="BF526"/>
      <c r="BG526"/>
      <c r="BH526"/>
      <c r="BI526"/>
      <c r="BJ526"/>
      <c r="BK526"/>
      <c r="BL526"/>
      <c r="BM526"/>
      <c r="BN526"/>
    </row>
    <row r="527" spans="1:66" ht="20.100000000000001" customHeight="1" outlineLevel="2">
      <c r="A527" s="57" t="s">
        <v>1246</v>
      </c>
      <c r="B527" s="60" t="s">
        <v>1247</v>
      </c>
      <c r="C527" s="57" t="s">
        <v>1504</v>
      </c>
      <c r="D527" s="70" t="s">
        <v>1502</v>
      </c>
      <c r="E527" s="62" t="s">
        <v>1444</v>
      </c>
      <c r="F527" s="33" t="s">
        <v>38</v>
      </c>
      <c r="G527" s="41" t="s">
        <v>1513</v>
      </c>
      <c r="H527" s="87" t="s">
        <v>1452</v>
      </c>
      <c r="I527" s="56" t="s">
        <v>1494</v>
      </c>
      <c r="J527" s="56" t="s">
        <v>1496</v>
      </c>
      <c r="K527" s="56" t="s">
        <v>1494</v>
      </c>
      <c r="L527" s="56" t="s">
        <v>1496</v>
      </c>
      <c r="M527" s="56">
        <v>1</v>
      </c>
      <c r="N527" s="92"/>
      <c r="O527" s="112"/>
      <c r="P527" s="69"/>
      <c r="Q527" s="69"/>
      <c r="R527" s="69">
        <v>24</v>
      </c>
      <c r="S527" s="68" t="s">
        <v>1498</v>
      </c>
      <c r="T527"/>
      <c r="U527"/>
      <c r="V527"/>
      <c r="W527"/>
      <c r="X527"/>
      <c r="Y527"/>
      <c r="Z527"/>
      <c r="AA527"/>
      <c r="AB527"/>
      <c r="AC527"/>
      <c r="AD527"/>
      <c r="AE527"/>
      <c r="AF527"/>
      <c r="AG527"/>
      <c r="AH527"/>
      <c r="AI527"/>
      <c r="AJ527"/>
      <c r="AK527"/>
      <c r="AL527"/>
      <c r="AM527"/>
      <c r="AN527"/>
      <c r="AO527"/>
      <c r="AP527"/>
      <c r="AQ527"/>
      <c r="AR527"/>
      <c r="AS527"/>
      <c r="AT527"/>
      <c r="AU527"/>
      <c r="AV527"/>
      <c r="AW527"/>
      <c r="AX527"/>
      <c r="AY527"/>
      <c r="AZ527"/>
      <c r="BA527"/>
      <c r="BB527"/>
      <c r="BC527"/>
      <c r="BD527"/>
      <c r="BE527"/>
      <c r="BF527"/>
      <c r="BG527"/>
      <c r="BH527"/>
      <c r="BI527"/>
      <c r="BJ527"/>
      <c r="BK527"/>
      <c r="BL527"/>
      <c r="BM527"/>
      <c r="BN527"/>
    </row>
    <row r="528" spans="1:66" ht="20.100000000000001" customHeight="1" outlineLevel="2">
      <c r="A528" s="35" t="s">
        <v>71</v>
      </c>
      <c r="B528" s="41" t="s">
        <v>72</v>
      </c>
      <c r="C528" s="33" t="s">
        <v>642</v>
      </c>
      <c r="D528" s="70" t="s">
        <v>949</v>
      </c>
      <c r="E528" s="40">
        <v>3</v>
      </c>
      <c r="F528" s="33" t="s">
        <v>38</v>
      </c>
      <c r="G528" s="41" t="s">
        <v>39</v>
      </c>
      <c r="H528" s="101">
        <v>72</v>
      </c>
      <c r="I528" s="49">
        <v>48</v>
      </c>
      <c r="J528" s="49">
        <v>48</v>
      </c>
      <c r="K528" s="43">
        <v>0</v>
      </c>
      <c r="L528" s="49">
        <v>0</v>
      </c>
      <c r="M528" s="109"/>
      <c r="N528" s="92">
        <f>IF(H528&lt;25,1,1+(H528-25)/H528)</f>
        <v>1.6527777777777777</v>
      </c>
      <c r="O528" s="109">
        <v>1</v>
      </c>
      <c r="P528" s="34">
        <f>J528*N528*O528</f>
        <v>79.333333333333329</v>
      </c>
      <c r="Q528" s="34">
        <f>L528*M528*N528</f>
        <v>0</v>
      </c>
      <c r="R528" s="34">
        <f>P528+Q528</f>
        <v>79.333333333333329</v>
      </c>
      <c r="S528" s="31"/>
      <c r="T528"/>
      <c r="U528"/>
      <c r="V528"/>
      <c r="W528"/>
      <c r="X528"/>
      <c r="Y528"/>
      <c r="Z528"/>
      <c r="AA528"/>
      <c r="AB528"/>
      <c r="AC528"/>
      <c r="AD528"/>
      <c r="AE528"/>
      <c r="AF528"/>
      <c r="AG528"/>
      <c r="AH528"/>
      <c r="AI528"/>
      <c r="AJ528"/>
      <c r="AK528"/>
      <c r="AL528"/>
      <c r="AM528"/>
      <c r="AN528"/>
      <c r="AO528"/>
      <c r="AP528"/>
      <c r="AQ528"/>
      <c r="AR528"/>
      <c r="AS528"/>
      <c r="AT528"/>
      <c r="AU528"/>
      <c r="AV528"/>
      <c r="AW528"/>
      <c r="AX528"/>
      <c r="AY528"/>
      <c r="AZ528"/>
      <c r="BA528"/>
      <c r="BB528"/>
      <c r="BC528"/>
      <c r="BD528"/>
      <c r="BE528"/>
      <c r="BF528"/>
      <c r="BG528"/>
      <c r="BH528"/>
      <c r="BI528"/>
      <c r="BJ528"/>
      <c r="BK528"/>
      <c r="BL528"/>
      <c r="BM528"/>
      <c r="BN528"/>
    </row>
    <row r="529" spans="1:66" ht="20.100000000000001" customHeight="1" outlineLevel="2">
      <c r="A529" s="57" t="s">
        <v>1256</v>
      </c>
      <c r="B529" s="60" t="s">
        <v>1257</v>
      </c>
      <c r="C529" s="57" t="s">
        <v>1504</v>
      </c>
      <c r="D529" s="70" t="s">
        <v>1502</v>
      </c>
      <c r="E529" s="62" t="s">
        <v>1444</v>
      </c>
      <c r="F529" s="33" t="s">
        <v>38</v>
      </c>
      <c r="G529" s="41" t="s">
        <v>1513</v>
      </c>
      <c r="H529" s="87" t="s">
        <v>1459</v>
      </c>
      <c r="I529" s="56" t="s">
        <v>1494</v>
      </c>
      <c r="J529" s="56" t="s">
        <v>1496</v>
      </c>
      <c r="K529" s="56" t="s">
        <v>1494</v>
      </c>
      <c r="L529" s="56" t="s">
        <v>1496</v>
      </c>
      <c r="M529" s="56">
        <v>1</v>
      </c>
      <c r="N529" s="92"/>
      <c r="O529" s="112"/>
      <c r="P529" s="69"/>
      <c r="Q529" s="69"/>
      <c r="R529" s="69">
        <v>26.366197183098592</v>
      </c>
      <c r="S529" s="68" t="s">
        <v>1498</v>
      </c>
      <c r="T529"/>
      <c r="U529"/>
      <c r="V529"/>
      <c r="W529"/>
      <c r="X529"/>
      <c r="Y529"/>
      <c r="Z529"/>
      <c r="AA529"/>
      <c r="AB529"/>
      <c r="AC529"/>
      <c r="AD529"/>
      <c r="AE529"/>
      <c r="AF529"/>
      <c r="AG529"/>
      <c r="AH529"/>
      <c r="AI529"/>
      <c r="AJ529"/>
      <c r="AK529"/>
      <c r="AL529"/>
      <c r="AM529"/>
      <c r="AN529"/>
      <c r="AO529"/>
      <c r="AP529"/>
      <c r="AQ529"/>
      <c r="AR529"/>
      <c r="AS529"/>
      <c r="AT529"/>
      <c r="AU529"/>
      <c r="AV529"/>
      <c r="AW529"/>
      <c r="AX529"/>
      <c r="AY529"/>
      <c r="AZ529"/>
      <c r="BA529"/>
      <c r="BB529"/>
      <c r="BC529"/>
      <c r="BD529"/>
      <c r="BE529"/>
      <c r="BF529"/>
      <c r="BG529"/>
      <c r="BH529"/>
      <c r="BI529"/>
      <c r="BJ529"/>
      <c r="BK529"/>
      <c r="BL529"/>
      <c r="BM529"/>
      <c r="BN529"/>
    </row>
    <row r="530" spans="1:66" ht="20.100000000000001" customHeight="1" outlineLevel="2">
      <c r="A530" s="33" t="s">
        <v>513</v>
      </c>
      <c r="B530" s="41" t="s">
        <v>514</v>
      </c>
      <c r="C530" s="33" t="s">
        <v>611</v>
      </c>
      <c r="D530" s="70" t="s">
        <v>949</v>
      </c>
      <c r="E530" s="47">
        <v>3</v>
      </c>
      <c r="F530" s="33" t="s">
        <v>38</v>
      </c>
      <c r="G530" s="41" t="s">
        <v>39</v>
      </c>
      <c r="H530" s="44">
        <v>51</v>
      </c>
      <c r="I530" s="48">
        <v>48</v>
      </c>
      <c r="J530" s="48">
        <v>48</v>
      </c>
      <c r="K530" s="48">
        <v>0</v>
      </c>
      <c r="L530" s="48">
        <v>0</v>
      </c>
      <c r="M530" s="109"/>
      <c r="N530" s="92">
        <f>IF(H530&lt;25,1,1+(H530-25)/H530)</f>
        <v>1.5098039215686274</v>
      </c>
      <c r="O530" s="109">
        <v>1</v>
      </c>
      <c r="P530" s="34">
        <f>J530*N530*O530</f>
        <v>72.470588235294116</v>
      </c>
      <c r="Q530" s="34">
        <f>L530*M530*N530</f>
        <v>0</v>
      </c>
      <c r="R530" s="34">
        <f>P530+Q530</f>
        <v>72.470588235294116</v>
      </c>
      <c r="S530" s="31"/>
      <c r="T530"/>
      <c r="U530"/>
      <c r="V530"/>
      <c r="W530"/>
      <c r="X530"/>
      <c r="Y530"/>
      <c r="Z530"/>
      <c r="AA530"/>
      <c r="AB530"/>
      <c r="AC530"/>
      <c r="AD530"/>
      <c r="AE530"/>
      <c r="AF530"/>
      <c r="AG530"/>
      <c r="AH530"/>
      <c r="AI530"/>
      <c r="AJ530"/>
      <c r="AK530"/>
      <c r="AL530"/>
      <c r="AM530"/>
      <c r="AN530"/>
      <c r="AO530"/>
      <c r="AP530"/>
      <c r="AQ530"/>
      <c r="AR530"/>
      <c r="AS530"/>
      <c r="AT530"/>
      <c r="AU530"/>
      <c r="AV530"/>
      <c r="AW530"/>
      <c r="AX530"/>
      <c r="AY530"/>
      <c r="AZ530"/>
      <c r="BA530"/>
      <c r="BB530"/>
      <c r="BC530"/>
      <c r="BD530"/>
      <c r="BE530"/>
      <c r="BF530"/>
      <c r="BG530"/>
      <c r="BH530"/>
      <c r="BI530"/>
      <c r="BJ530"/>
      <c r="BK530"/>
      <c r="BL530"/>
      <c r="BM530"/>
      <c r="BN530"/>
    </row>
    <row r="531" spans="1:66" ht="20.100000000000001" customHeight="1" outlineLevel="2">
      <c r="A531" s="57" t="s">
        <v>1292</v>
      </c>
      <c r="B531" s="60" t="s">
        <v>1293</v>
      </c>
      <c r="C531" s="57" t="s">
        <v>1509</v>
      </c>
      <c r="D531" s="70" t="s">
        <v>1502</v>
      </c>
      <c r="E531" s="62" t="s">
        <v>1444</v>
      </c>
      <c r="F531" s="33" t="s">
        <v>38</v>
      </c>
      <c r="G531" s="41" t="s">
        <v>1513</v>
      </c>
      <c r="H531" s="87">
        <v>51</v>
      </c>
      <c r="I531" s="56" t="s">
        <v>1494</v>
      </c>
      <c r="J531" s="56" t="s">
        <v>1495</v>
      </c>
      <c r="K531" s="56" t="s">
        <v>1494</v>
      </c>
      <c r="L531" s="56" t="s">
        <v>1495</v>
      </c>
      <c r="M531" s="56">
        <v>1</v>
      </c>
      <c r="N531" s="92"/>
      <c r="O531" s="112"/>
      <c r="P531" s="69"/>
      <c r="Q531" s="69"/>
      <c r="R531" s="69">
        <v>24.156862745098039</v>
      </c>
      <c r="S531" s="68" t="s">
        <v>1498</v>
      </c>
      <c r="T531"/>
      <c r="U531"/>
      <c r="V531"/>
      <c r="W531"/>
      <c r="X531"/>
      <c r="Y531"/>
      <c r="Z531"/>
      <c r="AA531"/>
      <c r="AB531"/>
      <c r="AC531"/>
      <c r="AD531"/>
      <c r="AE531"/>
      <c r="AF531"/>
      <c r="AG531"/>
      <c r="AH531"/>
      <c r="AI531"/>
      <c r="AJ531"/>
      <c r="AK531"/>
      <c r="AL531"/>
      <c r="AM531"/>
      <c r="AN531"/>
      <c r="AO531"/>
      <c r="AP531"/>
      <c r="AQ531"/>
      <c r="AR531"/>
      <c r="AS531"/>
      <c r="AT531"/>
      <c r="AU531"/>
      <c r="AV531"/>
      <c r="AW531"/>
      <c r="AX531"/>
      <c r="AY531"/>
      <c r="AZ531"/>
      <c r="BA531"/>
      <c r="BB531"/>
      <c r="BC531"/>
      <c r="BD531"/>
      <c r="BE531"/>
      <c r="BF531"/>
      <c r="BG531"/>
      <c r="BH531"/>
      <c r="BI531"/>
      <c r="BJ531"/>
      <c r="BK531"/>
      <c r="BL531"/>
      <c r="BM531"/>
      <c r="BN531"/>
    </row>
    <row r="532" spans="1:66" ht="20.100000000000001" customHeight="1" outlineLevel="2">
      <c r="A532" s="24"/>
      <c r="B532" s="41" t="s">
        <v>854</v>
      </c>
      <c r="C532" s="24"/>
      <c r="D532" s="70" t="s">
        <v>822</v>
      </c>
      <c r="E532" s="55"/>
      <c r="F532" s="33" t="s">
        <v>38</v>
      </c>
      <c r="G532" s="41" t="s">
        <v>39</v>
      </c>
      <c r="H532" s="56"/>
      <c r="I532" s="56"/>
      <c r="J532" s="56"/>
      <c r="K532" s="56"/>
      <c r="L532" s="56"/>
      <c r="M532" s="56"/>
      <c r="N532" s="56"/>
      <c r="O532" s="56"/>
      <c r="P532" s="24"/>
      <c r="Q532" s="55"/>
      <c r="R532" s="55">
        <v>15</v>
      </c>
      <c r="S532" s="24"/>
      <c r="T532"/>
      <c r="U532"/>
      <c r="V532"/>
      <c r="W532"/>
      <c r="X532"/>
      <c r="Y532"/>
      <c r="Z532"/>
      <c r="AA532"/>
      <c r="AB532"/>
      <c r="AC532"/>
      <c r="AD532"/>
      <c r="AE532"/>
      <c r="AF532"/>
      <c r="AG532"/>
      <c r="AH532"/>
      <c r="AI532"/>
      <c r="AJ532"/>
      <c r="AK532"/>
      <c r="AL532"/>
      <c r="AM532"/>
      <c r="AN532"/>
      <c r="AO532"/>
      <c r="AP532"/>
      <c r="AQ532"/>
      <c r="AR532"/>
      <c r="AS532"/>
      <c r="AT532"/>
      <c r="AU532"/>
      <c r="AV532"/>
      <c r="AW532"/>
      <c r="AX532"/>
      <c r="AY532"/>
      <c r="AZ532"/>
      <c r="BA532"/>
      <c r="BB532"/>
      <c r="BC532"/>
      <c r="BD532"/>
      <c r="BE532"/>
      <c r="BF532"/>
      <c r="BG532"/>
      <c r="BH532"/>
      <c r="BI532"/>
      <c r="BJ532"/>
      <c r="BK532"/>
      <c r="BL532"/>
      <c r="BM532"/>
      <c r="BN532"/>
    </row>
    <row r="533" spans="1:66" ht="20.100000000000001" customHeight="1" outlineLevel="2">
      <c r="A533" s="24"/>
      <c r="B533" s="55"/>
      <c r="C533" s="24" t="s">
        <v>642</v>
      </c>
      <c r="D533" s="70" t="s">
        <v>1221</v>
      </c>
      <c r="E533" s="55">
        <v>14</v>
      </c>
      <c r="F533" s="33" t="s">
        <v>38</v>
      </c>
      <c r="G533" s="41" t="s">
        <v>39</v>
      </c>
      <c r="H533" s="90">
        <v>7</v>
      </c>
      <c r="I533" s="56"/>
      <c r="J533" s="56"/>
      <c r="K533" s="56"/>
      <c r="L533" s="56"/>
      <c r="M533" s="56"/>
      <c r="N533" s="92">
        <f>IF(H533&lt;25,1,1+(H533-25)/H533)</f>
        <v>1</v>
      </c>
      <c r="O533" s="56"/>
      <c r="P533" s="24"/>
      <c r="Q533" s="55"/>
      <c r="R533" s="55">
        <f>0.3*13*H533</f>
        <v>27.3</v>
      </c>
      <c r="S533" s="68" t="s">
        <v>1235</v>
      </c>
      <c r="T533"/>
      <c r="U533"/>
      <c r="V533"/>
      <c r="W533"/>
      <c r="X533"/>
      <c r="Y533"/>
      <c r="Z533"/>
      <c r="AA533"/>
      <c r="AB533"/>
      <c r="AC533"/>
      <c r="AD533"/>
      <c r="AE533"/>
      <c r="AF533"/>
      <c r="AG533"/>
      <c r="AH533"/>
      <c r="AI533"/>
      <c r="AJ533"/>
      <c r="AK533"/>
      <c r="AL533"/>
      <c r="AM533"/>
      <c r="AN533"/>
      <c r="AO533"/>
      <c r="AP533"/>
      <c r="AQ533"/>
      <c r="AR533"/>
      <c r="AS533"/>
      <c r="AT533"/>
      <c r="AU533"/>
      <c r="AV533"/>
      <c r="AW533"/>
      <c r="AX533"/>
      <c r="AY533"/>
      <c r="AZ533"/>
      <c r="BA533"/>
      <c r="BB533"/>
      <c r="BC533"/>
      <c r="BD533"/>
      <c r="BE533"/>
      <c r="BF533"/>
      <c r="BG533"/>
      <c r="BH533"/>
      <c r="BI533"/>
      <c r="BJ533"/>
      <c r="BK533"/>
      <c r="BL533"/>
      <c r="BM533"/>
      <c r="BN533"/>
    </row>
    <row r="534" spans="1:66" ht="20.100000000000001" customHeight="1" outlineLevel="2">
      <c r="A534" s="65"/>
      <c r="B534" s="66"/>
      <c r="C534" s="65"/>
      <c r="D534" s="70" t="s">
        <v>1702</v>
      </c>
      <c r="E534" s="66"/>
      <c r="F534" s="33" t="s">
        <v>38</v>
      </c>
      <c r="G534" s="41" t="s">
        <v>726</v>
      </c>
      <c r="H534" s="56">
        <v>15</v>
      </c>
      <c r="I534" s="67"/>
      <c r="J534" s="67"/>
      <c r="K534" s="67"/>
      <c r="L534" s="67"/>
      <c r="M534" s="112"/>
      <c r="N534" s="118"/>
      <c r="O534" s="112"/>
      <c r="P534" s="69"/>
      <c r="Q534" s="69"/>
      <c r="R534" s="69">
        <f>2*H534</f>
        <v>30</v>
      </c>
      <c r="S534" s="68" t="s">
        <v>1703</v>
      </c>
      <c r="T534"/>
      <c r="U534"/>
      <c r="V534"/>
      <c r="W534"/>
      <c r="X534"/>
      <c r="Y534"/>
      <c r="Z534"/>
      <c r="AA534"/>
      <c r="AB534"/>
      <c r="AC534"/>
      <c r="AD534"/>
      <c r="AE534"/>
      <c r="AF534"/>
      <c r="AG534"/>
      <c r="AH534"/>
      <c r="AI534"/>
      <c r="AJ534"/>
      <c r="AK534"/>
      <c r="AL534"/>
      <c r="AM534"/>
      <c r="AN534"/>
      <c r="AO534"/>
      <c r="AP534"/>
      <c r="AQ534"/>
      <c r="AR534"/>
      <c r="AS534"/>
      <c r="AT534"/>
      <c r="AU534"/>
      <c r="AV534"/>
      <c r="AW534"/>
      <c r="AX534"/>
      <c r="AY534"/>
      <c r="AZ534"/>
      <c r="BA534"/>
      <c r="BB534"/>
      <c r="BC534"/>
      <c r="BD534"/>
      <c r="BE534"/>
      <c r="BF534"/>
      <c r="BG534"/>
      <c r="BH534"/>
      <c r="BI534"/>
      <c r="BJ534"/>
      <c r="BK534"/>
      <c r="BL534"/>
      <c r="BM534"/>
      <c r="BN534"/>
    </row>
    <row r="535" spans="1:66" ht="20.100000000000001" customHeight="1" outlineLevel="2">
      <c r="A535" s="24"/>
      <c r="B535" s="41"/>
      <c r="C535" s="33" t="s">
        <v>611</v>
      </c>
      <c r="D535" s="70" t="s">
        <v>593</v>
      </c>
      <c r="E535" s="55"/>
      <c r="F535" s="33" t="s">
        <v>38</v>
      </c>
      <c r="G535" s="41" t="s">
        <v>726</v>
      </c>
      <c r="H535" s="56">
        <v>8</v>
      </c>
      <c r="I535" s="56"/>
      <c r="J535" s="56"/>
      <c r="K535" s="56"/>
      <c r="L535" s="56"/>
      <c r="M535" s="56"/>
      <c r="N535" s="56"/>
      <c r="O535" s="56"/>
      <c r="P535" s="24"/>
      <c r="Q535" s="55"/>
      <c r="R535" s="54">
        <f>H535*14</f>
        <v>112</v>
      </c>
      <c r="S535" s="24"/>
      <c r="T535"/>
      <c r="U535"/>
      <c r="V535"/>
      <c r="W535"/>
      <c r="X535"/>
      <c r="Y535"/>
      <c r="Z535"/>
      <c r="AA535"/>
      <c r="AB535"/>
      <c r="AC535"/>
      <c r="AD535"/>
      <c r="AE535"/>
      <c r="AF535"/>
      <c r="AG535"/>
      <c r="AH535"/>
      <c r="AI535"/>
      <c r="AJ535"/>
      <c r="AK535"/>
      <c r="AL535"/>
      <c r="AM535"/>
      <c r="AN535"/>
      <c r="AO535"/>
      <c r="AP535"/>
      <c r="AQ535"/>
      <c r="AR535"/>
      <c r="AS535"/>
      <c r="AT535"/>
      <c r="AU535"/>
      <c r="AV535"/>
      <c r="AW535"/>
      <c r="AX535"/>
      <c r="AY535"/>
      <c r="AZ535"/>
      <c r="BA535"/>
      <c r="BB535"/>
      <c r="BC535"/>
      <c r="BD535"/>
      <c r="BE535"/>
      <c r="BF535"/>
      <c r="BG535"/>
      <c r="BH535"/>
      <c r="BI535"/>
      <c r="BJ535"/>
      <c r="BK535"/>
      <c r="BL535"/>
      <c r="BM535"/>
      <c r="BN535"/>
    </row>
    <row r="536" spans="1:66" ht="20.100000000000001" customHeight="1" outlineLevel="1">
      <c r="A536" s="24"/>
      <c r="B536" s="41"/>
      <c r="C536" s="33"/>
      <c r="D536" s="70"/>
      <c r="E536" s="55"/>
      <c r="F536" s="125" t="s">
        <v>1824</v>
      </c>
      <c r="G536" s="41"/>
      <c r="H536" s="56"/>
      <c r="I536" s="56"/>
      <c r="J536" s="56"/>
      <c r="K536" s="56"/>
      <c r="L536" s="56"/>
      <c r="M536" s="56"/>
      <c r="N536" s="56"/>
      <c r="O536" s="56"/>
      <c r="P536" s="24"/>
      <c r="Q536" s="55"/>
      <c r="R536" s="54">
        <f>SUBTOTAL(9,R526:R535)</f>
        <v>508.99735186719448</v>
      </c>
      <c r="S536" s="24"/>
      <c r="T536" s="18"/>
      <c r="U536" s="18"/>
      <c r="V536" s="18"/>
      <c r="W536" s="18"/>
      <c r="X536" s="18"/>
      <c r="Y536" s="18"/>
      <c r="Z536" s="18"/>
      <c r="AA536" s="18"/>
      <c r="AB536" s="18"/>
      <c r="AC536" s="18"/>
      <c r="AD536" s="18"/>
      <c r="AE536" s="18"/>
      <c r="AF536" s="18"/>
      <c r="AG536" s="18"/>
      <c r="AH536" s="18"/>
      <c r="AI536" s="18"/>
      <c r="AJ536" s="18"/>
      <c r="AK536" s="18"/>
      <c r="AL536" s="18"/>
      <c r="AM536" s="18"/>
      <c r="AN536" s="18"/>
      <c r="AO536" s="18"/>
      <c r="AP536" s="18"/>
      <c r="AQ536" s="18"/>
      <c r="AR536" s="18"/>
      <c r="AS536" s="18"/>
      <c r="AT536" s="18"/>
      <c r="AU536" s="18"/>
      <c r="AV536" s="18"/>
      <c r="AW536" s="18"/>
      <c r="AX536" s="18"/>
      <c r="AY536" s="18"/>
      <c r="AZ536" s="18"/>
      <c r="BA536" s="18"/>
      <c r="BB536" s="18"/>
      <c r="BC536" s="18"/>
      <c r="BD536" s="18"/>
      <c r="BE536" s="18"/>
      <c r="BF536" s="18"/>
      <c r="BG536" s="18"/>
      <c r="BH536" s="18"/>
      <c r="BI536" s="18"/>
      <c r="BJ536" s="18"/>
      <c r="BK536" s="18"/>
      <c r="BL536" s="18"/>
      <c r="BM536" s="18"/>
      <c r="BN536" s="18"/>
    </row>
    <row r="537" spans="1:66" ht="20.100000000000001" customHeight="1" outlineLevel="2">
      <c r="A537" s="58" t="s">
        <v>1098</v>
      </c>
      <c r="B537" s="63" t="s">
        <v>1099</v>
      </c>
      <c r="C537" s="57" t="s">
        <v>642</v>
      </c>
      <c r="D537" s="70" t="s">
        <v>1089</v>
      </c>
      <c r="E537" s="61">
        <v>1</v>
      </c>
      <c r="F537" s="33" t="s">
        <v>202</v>
      </c>
      <c r="G537" s="41" t="s">
        <v>203</v>
      </c>
      <c r="H537" s="100">
        <v>58</v>
      </c>
      <c r="I537" s="56">
        <v>0</v>
      </c>
      <c r="J537" s="56">
        <v>0</v>
      </c>
      <c r="K537" s="56">
        <v>0</v>
      </c>
      <c r="L537" s="56">
        <v>0</v>
      </c>
      <c r="M537" s="56"/>
      <c r="N537" s="92">
        <f>IF(H537&lt;25,1,1+(H537-25)/H537)</f>
        <v>1.5689655172413794</v>
      </c>
      <c r="O537" s="117">
        <v>1</v>
      </c>
      <c r="P537" s="24"/>
      <c r="Q537" s="64">
        <f>N537*E537*32</f>
        <v>50.206896551724142</v>
      </c>
      <c r="R537" s="64">
        <f>P537+Q537</f>
        <v>50.206896551724142</v>
      </c>
      <c r="S537" s="24"/>
      <c r="T537"/>
      <c r="U537"/>
      <c r="V537"/>
      <c r="W537"/>
      <c r="X537"/>
      <c r="Y537"/>
      <c r="Z537"/>
      <c r="AA537"/>
      <c r="AB537"/>
      <c r="AC537"/>
      <c r="AD537"/>
      <c r="AE537"/>
      <c r="AF537"/>
      <c r="AG537"/>
      <c r="AH537"/>
      <c r="AI537"/>
      <c r="AJ537"/>
      <c r="AK537"/>
      <c r="AL537"/>
      <c r="AM537"/>
      <c r="AN537"/>
      <c r="AO537"/>
      <c r="AP537"/>
      <c r="AQ537"/>
      <c r="AR537"/>
      <c r="AS537"/>
      <c r="AT537"/>
      <c r="AU537"/>
      <c r="AV537"/>
      <c r="AW537"/>
      <c r="AX537"/>
      <c r="AY537"/>
      <c r="AZ537"/>
      <c r="BA537"/>
      <c r="BB537"/>
      <c r="BC537"/>
      <c r="BD537"/>
      <c r="BE537"/>
      <c r="BF537"/>
      <c r="BG537"/>
      <c r="BH537"/>
      <c r="BI537"/>
      <c r="BJ537"/>
      <c r="BK537"/>
      <c r="BL537"/>
      <c r="BM537"/>
      <c r="BN537"/>
    </row>
    <row r="538" spans="1:66" ht="20.100000000000001" customHeight="1" outlineLevel="2">
      <c r="A538" s="33" t="s">
        <v>272</v>
      </c>
      <c r="B538" s="41" t="s">
        <v>967</v>
      </c>
      <c r="C538" s="33" t="s">
        <v>611</v>
      </c>
      <c r="D538" s="70" t="s">
        <v>949</v>
      </c>
      <c r="E538" s="47">
        <v>3</v>
      </c>
      <c r="F538" s="33" t="s">
        <v>202</v>
      </c>
      <c r="G538" s="41" t="s">
        <v>203</v>
      </c>
      <c r="H538" s="44">
        <v>39</v>
      </c>
      <c r="I538" s="48">
        <v>48</v>
      </c>
      <c r="J538" s="48">
        <v>48</v>
      </c>
      <c r="K538" s="48">
        <v>0</v>
      </c>
      <c r="L538" s="48">
        <v>0</v>
      </c>
      <c r="M538" s="109"/>
      <c r="N538" s="92">
        <f>IF(H538&lt;25,1,1+(H538-25)/H538)</f>
        <v>1.358974358974359</v>
      </c>
      <c r="O538" s="109">
        <v>1</v>
      </c>
      <c r="P538" s="34">
        <f>J538*N538*O538</f>
        <v>65.230769230769226</v>
      </c>
      <c r="Q538" s="34">
        <f>L538*M538*N538</f>
        <v>0</v>
      </c>
      <c r="R538" s="34">
        <f>P538+Q538</f>
        <v>65.230769230769226</v>
      </c>
      <c r="S538" s="31"/>
      <c r="T538"/>
      <c r="U538"/>
      <c r="V538"/>
      <c r="W538"/>
      <c r="X538"/>
      <c r="Y538"/>
      <c r="Z538"/>
      <c r="AA538"/>
      <c r="AB538"/>
      <c r="AC538"/>
      <c r="AD538"/>
      <c r="AE538"/>
      <c r="AF538"/>
      <c r="AG538"/>
      <c r="AH538"/>
      <c r="AI538"/>
      <c r="AJ538"/>
      <c r="AK538"/>
      <c r="AL538"/>
      <c r="AM538"/>
      <c r="AN538"/>
      <c r="AO538"/>
      <c r="AP538"/>
      <c r="AQ538"/>
      <c r="AR538"/>
      <c r="AS538"/>
      <c r="AT538"/>
      <c r="AU538"/>
      <c r="AV538"/>
      <c r="AW538"/>
      <c r="AX538"/>
      <c r="AY538"/>
      <c r="AZ538"/>
      <c r="BA538"/>
      <c r="BB538"/>
      <c r="BC538"/>
      <c r="BD538"/>
      <c r="BE538"/>
      <c r="BF538"/>
      <c r="BG538"/>
      <c r="BH538"/>
      <c r="BI538"/>
      <c r="BJ538"/>
      <c r="BK538"/>
      <c r="BL538"/>
      <c r="BM538"/>
      <c r="BN538"/>
    </row>
    <row r="539" spans="1:66" ht="20.100000000000001" customHeight="1" outlineLevel="2">
      <c r="A539" s="57" t="s">
        <v>1346</v>
      </c>
      <c r="B539" s="60" t="s">
        <v>1347</v>
      </c>
      <c r="C539" s="57" t="s">
        <v>1509</v>
      </c>
      <c r="D539" s="70" t="s">
        <v>1502</v>
      </c>
      <c r="E539" s="62" t="s">
        <v>1444</v>
      </c>
      <c r="F539" s="33" t="s">
        <v>202</v>
      </c>
      <c r="G539" s="41" t="s">
        <v>1588</v>
      </c>
      <c r="H539" s="87">
        <v>39</v>
      </c>
      <c r="I539" s="56" t="s">
        <v>1494</v>
      </c>
      <c r="J539" s="56" t="s">
        <v>1495</v>
      </c>
      <c r="K539" s="56" t="s">
        <v>1494</v>
      </c>
      <c r="L539" s="56" t="s">
        <v>1495</v>
      </c>
      <c r="M539" s="56">
        <v>1</v>
      </c>
      <c r="N539" s="92"/>
      <c r="O539" s="112"/>
      <c r="P539" s="69"/>
      <c r="Q539" s="69"/>
      <c r="R539" s="69">
        <v>21.743589743589745</v>
      </c>
      <c r="S539" s="68" t="s">
        <v>1498</v>
      </c>
      <c r="T539"/>
      <c r="U539"/>
      <c r="V539"/>
      <c r="W539"/>
      <c r="X539"/>
      <c r="Y539"/>
      <c r="Z539"/>
      <c r="AA539"/>
      <c r="AB539"/>
      <c r="AC539"/>
      <c r="AD539"/>
      <c r="AE539"/>
      <c r="AF539"/>
      <c r="AG539"/>
      <c r="AH539"/>
      <c r="AI539"/>
      <c r="AJ539"/>
      <c r="AK539"/>
      <c r="AL539"/>
      <c r="AM539"/>
      <c r="AN539"/>
      <c r="AO539"/>
      <c r="AP539"/>
      <c r="AQ539"/>
      <c r="AR539"/>
      <c r="AS539"/>
      <c r="AT539"/>
      <c r="AU539"/>
      <c r="AV539"/>
      <c r="AW539"/>
      <c r="AX539"/>
      <c r="AY539"/>
      <c r="AZ539"/>
      <c r="BA539"/>
      <c r="BB539"/>
      <c r="BC539"/>
      <c r="BD539"/>
      <c r="BE539"/>
      <c r="BF539"/>
      <c r="BG539"/>
      <c r="BH539"/>
      <c r="BI539"/>
      <c r="BJ539"/>
      <c r="BK539"/>
      <c r="BL539"/>
      <c r="BM539"/>
      <c r="BN539"/>
    </row>
    <row r="540" spans="1:66" ht="20.100000000000001" customHeight="1" outlineLevel="2">
      <c r="A540" s="35" t="s">
        <v>293</v>
      </c>
      <c r="B540" s="41" t="s">
        <v>999</v>
      </c>
      <c r="C540" s="33" t="s">
        <v>642</v>
      </c>
      <c r="D540" s="70" t="s">
        <v>949</v>
      </c>
      <c r="E540" s="40">
        <v>3</v>
      </c>
      <c r="F540" s="33" t="s">
        <v>202</v>
      </c>
      <c r="G540" s="41" t="s">
        <v>203</v>
      </c>
      <c r="H540" s="99">
        <v>47</v>
      </c>
      <c r="I540" s="49">
        <v>48</v>
      </c>
      <c r="J540" s="49">
        <v>32</v>
      </c>
      <c r="K540" s="43">
        <v>0</v>
      </c>
      <c r="L540" s="49">
        <v>16</v>
      </c>
      <c r="M540" s="109"/>
      <c r="N540" s="92">
        <f>IF(H540&lt;25,1,1+(H540-25)/H540)</f>
        <v>1.4680851063829787</v>
      </c>
      <c r="O540" s="109">
        <v>1</v>
      </c>
      <c r="P540" s="34">
        <f>J540*N540*O540</f>
        <v>46.978723404255319</v>
      </c>
      <c r="Q540" s="34">
        <f>L540*M540*N540</f>
        <v>0</v>
      </c>
      <c r="R540" s="34">
        <f>P540+Q540</f>
        <v>46.978723404255319</v>
      </c>
      <c r="S540" s="31"/>
      <c r="T540"/>
      <c r="U540"/>
      <c r="V540"/>
      <c r="W540"/>
      <c r="X540"/>
      <c r="Y540"/>
      <c r="Z540"/>
      <c r="AA540"/>
      <c r="AB540"/>
      <c r="AC540"/>
      <c r="AD540"/>
      <c r="AE540"/>
      <c r="AF540"/>
      <c r="AG540"/>
      <c r="AH540"/>
      <c r="AI540"/>
      <c r="AJ540"/>
      <c r="AK540"/>
      <c r="AL540"/>
      <c r="AM540"/>
      <c r="AN540"/>
      <c r="AO540"/>
      <c r="AP540"/>
      <c r="AQ540"/>
      <c r="AR540"/>
      <c r="AS540"/>
      <c r="AT540"/>
      <c r="AU540"/>
      <c r="AV540"/>
      <c r="AW540"/>
      <c r="AX540"/>
      <c r="AY540"/>
      <c r="AZ540"/>
      <c r="BA540"/>
      <c r="BB540"/>
      <c r="BC540"/>
      <c r="BD540"/>
      <c r="BE540"/>
      <c r="BF540"/>
      <c r="BG540"/>
      <c r="BH540"/>
      <c r="BI540"/>
      <c r="BJ540"/>
      <c r="BK540"/>
      <c r="BL540"/>
      <c r="BM540"/>
      <c r="BN540"/>
    </row>
    <row r="541" spans="1:66" ht="20.100000000000001" customHeight="1" outlineLevel="2">
      <c r="A541" s="57" t="s">
        <v>1362</v>
      </c>
      <c r="B541" s="60" t="s">
        <v>1363</v>
      </c>
      <c r="C541" s="57" t="s">
        <v>1504</v>
      </c>
      <c r="D541" s="70" t="s">
        <v>1502</v>
      </c>
      <c r="E541" s="62" t="s">
        <v>1444</v>
      </c>
      <c r="F541" s="33" t="s">
        <v>202</v>
      </c>
      <c r="G541" s="41" t="s">
        <v>1588</v>
      </c>
      <c r="H541" s="87" t="s">
        <v>1460</v>
      </c>
      <c r="I541" s="56" t="s">
        <v>1494</v>
      </c>
      <c r="J541" s="56" t="s">
        <v>1496</v>
      </c>
      <c r="K541" s="56" t="s">
        <v>1494</v>
      </c>
      <c r="L541" s="56" t="s">
        <v>1496</v>
      </c>
      <c r="M541" s="56">
        <v>1</v>
      </c>
      <c r="N541" s="92"/>
      <c r="O541" s="112"/>
      <c r="P541" s="69"/>
      <c r="Q541" s="69"/>
      <c r="R541" s="69">
        <v>23.48936170212766</v>
      </c>
      <c r="S541" s="68" t="s">
        <v>1498</v>
      </c>
      <c r="T541"/>
      <c r="U541"/>
      <c r="V541"/>
      <c r="W541"/>
      <c r="X541"/>
      <c r="Y541"/>
      <c r="Z541"/>
      <c r="AA541"/>
      <c r="AB541"/>
      <c r="AC541"/>
      <c r="AD541"/>
      <c r="AE541"/>
      <c r="AF541"/>
      <c r="AG541"/>
      <c r="AH541"/>
      <c r="AI541"/>
      <c r="AJ541"/>
      <c r="AK541"/>
      <c r="AL541"/>
      <c r="AM541"/>
      <c r="AN541"/>
      <c r="AO541"/>
      <c r="AP541"/>
      <c r="AQ541"/>
      <c r="AR541"/>
      <c r="AS541"/>
      <c r="AT541"/>
      <c r="AU541"/>
      <c r="AV541"/>
      <c r="AW541"/>
      <c r="AX541"/>
      <c r="AY541"/>
      <c r="AZ541"/>
      <c r="BA541"/>
      <c r="BB541"/>
      <c r="BC541"/>
      <c r="BD541"/>
      <c r="BE541"/>
      <c r="BF541"/>
      <c r="BG541"/>
      <c r="BH541"/>
      <c r="BI541"/>
      <c r="BJ541"/>
      <c r="BK541"/>
      <c r="BL541"/>
      <c r="BM541"/>
      <c r="BN541"/>
    </row>
    <row r="542" spans="1:66" ht="20.100000000000001" customHeight="1" outlineLevel="2">
      <c r="A542" s="65"/>
      <c r="B542" s="66"/>
      <c r="C542" s="24" t="s">
        <v>642</v>
      </c>
      <c r="D542" s="70" t="s">
        <v>1223</v>
      </c>
      <c r="E542" s="55">
        <v>14</v>
      </c>
      <c r="F542" s="33" t="s">
        <v>202</v>
      </c>
      <c r="G542" s="41" t="s">
        <v>203</v>
      </c>
      <c r="H542" s="90">
        <v>4</v>
      </c>
      <c r="I542" s="67"/>
      <c r="J542" s="67"/>
      <c r="K542" s="67"/>
      <c r="L542" s="67"/>
      <c r="M542" s="112"/>
      <c r="N542" s="92">
        <f>IF(H542&lt;25,1,1+(H542-25)/H542)</f>
        <v>1</v>
      </c>
      <c r="O542" s="112"/>
      <c r="P542" s="69"/>
      <c r="Q542" s="69"/>
      <c r="R542" s="55">
        <f>0.3*13*H542</f>
        <v>15.6</v>
      </c>
      <c r="S542" s="68" t="s">
        <v>1235</v>
      </c>
      <c r="T542"/>
      <c r="U542"/>
      <c r="V542"/>
      <c r="W542"/>
      <c r="X542"/>
      <c r="Y542"/>
      <c r="Z542"/>
      <c r="AA542"/>
      <c r="AB542"/>
      <c r="AC542"/>
      <c r="AD542"/>
      <c r="AE542"/>
      <c r="AF542"/>
      <c r="AG542"/>
      <c r="AH542"/>
      <c r="AI542"/>
      <c r="AJ542"/>
      <c r="AK542"/>
      <c r="AL542"/>
      <c r="AM542"/>
      <c r="AN542"/>
      <c r="AO542"/>
      <c r="AP542"/>
      <c r="AQ542"/>
      <c r="AR542"/>
      <c r="AS542"/>
      <c r="AT542"/>
      <c r="AU542"/>
      <c r="AV542"/>
      <c r="AW542"/>
      <c r="AX542"/>
      <c r="AY542"/>
      <c r="AZ542"/>
      <c r="BA542"/>
      <c r="BB542"/>
      <c r="BC542"/>
      <c r="BD542"/>
      <c r="BE542"/>
      <c r="BF542"/>
      <c r="BG542"/>
      <c r="BH542"/>
      <c r="BI542"/>
      <c r="BJ542"/>
      <c r="BK542"/>
      <c r="BL542"/>
      <c r="BM542"/>
      <c r="BN542"/>
    </row>
    <row r="543" spans="1:66" ht="20.100000000000001" customHeight="1" outlineLevel="2">
      <c r="A543" s="24"/>
      <c r="B543" s="41"/>
      <c r="C543" s="33" t="s">
        <v>611</v>
      </c>
      <c r="D543" s="70" t="s">
        <v>593</v>
      </c>
      <c r="E543" s="55"/>
      <c r="F543" s="33" t="s">
        <v>202</v>
      </c>
      <c r="G543" s="41" t="s">
        <v>203</v>
      </c>
      <c r="H543" s="56">
        <v>3</v>
      </c>
      <c r="I543" s="56"/>
      <c r="J543" s="56"/>
      <c r="K543" s="56"/>
      <c r="L543" s="56"/>
      <c r="M543" s="56"/>
      <c r="N543" s="56"/>
      <c r="O543" s="56"/>
      <c r="P543" s="24"/>
      <c r="Q543" s="55"/>
      <c r="R543" s="54">
        <f>H543*14</f>
        <v>42</v>
      </c>
      <c r="S543" s="24"/>
      <c r="T543"/>
      <c r="U543"/>
      <c r="V543"/>
      <c r="W543"/>
      <c r="X543"/>
      <c r="Y543"/>
      <c r="Z543"/>
      <c r="AA543"/>
      <c r="AB543"/>
      <c r="AC543"/>
      <c r="AD543"/>
      <c r="AE543"/>
      <c r="AF543"/>
      <c r="AG543"/>
      <c r="AH543"/>
      <c r="AI543"/>
      <c r="AJ543"/>
      <c r="AK543"/>
      <c r="AL543"/>
      <c r="AM543"/>
      <c r="AN543"/>
      <c r="AO543"/>
      <c r="AP543"/>
      <c r="AQ543"/>
      <c r="AR543"/>
      <c r="AS543"/>
      <c r="AT543"/>
      <c r="AU543"/>
      <c r="AV543"/>
      <c r="AW543"/>
      <c r="AX543"/>
      <c r="AY543"/>
      <c r="AZ543"/>
      <c r="BA543"/>
      <c r="BB543"/>
      <c r="BC543"/>
      <c r="BD543"/>
      <c r="BE543"/>
      <c r="BF543"/>
      <c r="BG543"/>
      <c r="BH543"/>
      <c r="BI543"/>
      <c r="BJ543"/>
      <c r="BK543"/>
      <c r="BL543"/>
      <c r="BM543"/>
      <c r="BN543"/>
    </row>
    <row r="544" spans="1:66" ht="20.100000000000001" customHeight="1" outlineLevel="2">
      <c r="A544" s="65"/>
      <c r="B544" s="66"/>
      <c r="C544" s="65"/>
      <c r="D544" s="70" t="s">
        <v>1702</v>
      </c>
      <c r="E544" s="66"/>
      <c r="F544" s="33" t="s">
        <v>202</v>
      </c>
      <c r="G544" s="41" t="s">
        <v>727</v>
      </c>
      <c r="H544" s="56">
        <v>2</v>
      </c>
      <c r="I544" s="67"/>
      <c r="J544" s="67"/>
      <c r="K544" s="67"/>
      <c r="L544" s="67"/>
      <c r="M544" s="112"/>
      <c r="N544" s="118"/>
      <c r="O544" s="112"/>
      <c r="P544" s="69"/>
      <c r="Q544" s="69"/>
      <c r="R544" s="69">
        <f>2*H544</f>
        <v>4</v>
      </c>
      <c r="S544" s="68" t="s">
        <v>1703</v>
      </c>
      <c r="T544"/>
      <c r="U544"/>
      <c r="V544"/>
      <c r="W544"/>
      <c r="X544"/>
      <c r="Y544"/>
      <c r="Z544"/>
      <c r="AA544"/>
      <c r="AB544"/>
      <c r="AC544"/>
      <c r="AD544"/>
      <c r="AE544"/>
      <c r="AF544"/>
      <c r="AG544"/>
      <c r="AH544"/>
      <c r="AI544"/>
      <c r="AJ544"/>
      <c r="AK544"/>
      <c r="AL544"/>
      <c r="AM544"/>
      <c r="AN544"/>
      <c r="AO544"/>
      <c r="AP544"/>
      <c r="AQ544"/>
      <c r="AR544"/>
      <c r="AS544"/>
      <c r="AT544"/>
      <c r="AU544"/>
      <c r="AV544"/>
      <c r="AW544"/>
      <c r="AX544"/>
      <c r="AY544"/>
      <c r="AZ544"/>
      <c r="BA544"/>
      <c r="BB544"/>
      <c r="BC544"/>
      <c r="BD544"/>
      <c r="BE544"/>
      <c r="BF544"/>
      <c r="BG544"/>
      <c r="BH544"/>
      <c r="BI544"/>
      <c r="BJ544"/>
      <c r="BK544"/>
      <c r="BL544"/>
      <c r="BM544"/>
      <c r="BN544"/>
    </row>
    <row r="545" spans="1:66" ht="20.100000000000001" customHeight="1" outlineLevel="1">
      <c r="A545" s="65"/>
      <c r="B545" s="66"/>
      <c r="C545" s="65"/>
      <c r="D545" s="70"/>
      <c r="E545" s="66"/>
      <c r="F545" s="125" t="s">
        <v>1825</v>
      </c>
      <c r="G545" s="41"/>
      <c r="H545" s="56"/>
      <c r="I545" s="67"/>
      <c r="J545" s="67"/>
      <c r="K545" s="67"/>
      <c r="L545" s="67"/>
      <c r="M545" s="112"/>
      <c r="N545" s="118"/>
      <c r="O545" s="112"/>
      <c r="P545" s="69"/>
      <c r="Q545" s="69"/>
      <c r="R545" s="69">
        <f>SUBTOTAL(9,R537:R544)</f>
        <v>269.2493406324661</v>
      </c>
      <c r="S545" s="68"/>
      <c r="T545" s="18"/>
      <c r="U545" s="18"/>
      <c r="V545" s="18"/>
      <c r="W545" s="18"/>
      <c r="X545" s="18"/>
      <c r="Y545" s="18"/>
      <c r="Z545" s="18"/>
      <c r="AA545" s="18"/>
      <c r="AB545" s="18"/>
      <c r="AC545" s="18"/>
      <c r="AD545" s="18"/>
      <c r="AE545" s="18"/>
      <c r="AF545" s="18"/>
      <c r="AG545" s="18"/>
      <c r="AH545" s="18"/>
      <c r="AI545" s="18"/>
      <c r="AJ545" s="18"/>
      <c r="AK545" s="18"/>
      <c r="AL545" s="18"/>
      <c r="AM545" s="18"/>
      <c r="AN545" s="18"/>
      <c r="AO545" s="18"/>
      <c r="AP545" s="18"/>
      <c r="AQ545" s="18"/>
      <c r="AR545" s="18"/>
      <c r="AS545" s="18"/>
      <c r="AT545" s="18"/>
      <c r="AU545" s="18"/>
      <c r="AV545" s="18"/>
      <c r="AW545" s="18"/>
      <c r="AX545" s="18"/>
      <c r="AY545" s="18"/>
      <c r="AZ545" s="18"/>
      <c r="BA545" s="18"/>
      <c r="BB545" s="18"/>
      <c r="BC545" s="18"/>
      <c r="BD545" s="18"/>
      <c r="BE545" s="18"/>
      <c r="BF545" s="18"/>
      <c r="BG545" s="18"/>
      <c r="BH545" s="18"/>
      <c r="BI545" s="18"/>
      <c r="BJ545" s="18"/>
      <c r="BK545" s="18"/>
      <c r="BL545" s="18"/>
      <c r="BM545" s="18"/>
      <c r="BN545" s="18"/>
    </row>
    <row r="546" spans="1:66" ht="20.100000000000001" customHeight="1" outlineLevel="2">
      <c r="A546" s="24"/>
      <c r="B546" s="55"/>
      <c r="C546" s="24" t="s">
        <v>642</v>
      </c>
      <c r="D546" s="70" t="s">
        <v>1221</v>
      </c>
      <c r="E546" s="55">
        <v>14</v>
      </c>
      <c r="F546" s="33" t="s">
        <v>1233</v>
      </c>
      <c r="G546" s="41" t="s">
        <v>1191</v>
      </c>
      <c r="H546" s="90">
        <v>3</v>
      </c>
      <c r="I546" s="56"/>
      <c r="J546" s="56"/>
      <c r="K546" s="56"/>
      <c r="L546" s="56"/>
      <c r="M546" s="56"/>
      <c r="N546" s="92">
        <f>IF(H546&lt;25,1,1+(H546-25)/H546)</f>
        <v>1</v>
      </c>
      <c r="O546" s="56"/>
      <c r="P546" s="24"/>
      <c r="Q546" s="55"/>
      <c r="R546" s="55">
        <f>0.3*13*H546</f>
        <v>11.7</v>
      </c>
      <c r="S546" s="68" t="s">
        <v>1235</v>
      </c>
      <c r="T546"/>
      <c r="U546"/>
      <c r="V546"/>
      <c r="W546"/>
      <c r="X546"/>
      <c r="Y546"/>
      <c r="Z546"/>
      <c r="AA546"/>
      <c r="AB546"/>
      <c r="AC546"/>
      <c r="AD546"/>
      <c r="AE546"/>
      <c r="AF546"/>
      <c r="AG546"/>
      <c r="AH546"/>
      <c r="AI546"/>
      <c r="AJ546"/>
      <c r="AK546"/>
      <c r="AL546"/>
      <c r="AM546"/>
      <c r="AN546"/>
      <c r="AO546"/>
      <c r="AP546"/>
      <c r="AQ546"/>
      <c r="AR546"/>
      <c r="AS546"/>
      <c r="AT546"/>
      <c r="AU546"/>
      <c r="AV546"/>
      <c r="AW546"/>
      <c r="AX546"/>
      <c r="AY546"/>
      <c r="AZ546"/>
      <c r="BA546"/>
      <c r="BB546"/>
      <c r="BC546"/>
      <c r="BD546"/>
      <c r="BE546"/>
      <c r="BF546"/>
      <c r="BG546"/>
      <c r="BH546"/>
      <c r="BI546"/>
      <c r="BJ546"/>
      <c r="BK546"/>
      <c r="BL546"/>
      <c r="BM546"/>
      <c r="BN546"/>
    </row>
    <row r="547" spans="1:66" ht="20.100000000000001" customHeight="1" outlineLevel="2">
      <c r="A547" s="65"/>
      <c r="B547" s="66"/>
      <c r="C547" s="65"/>
      <c r="D547" s="70" t="s">
        <v>1702</v>
      </c>
      <c r="E547" s="66"/>
      <c r="F547" s="33" t="s">
        <v>1233</v>
      </c>
      <c r="G547" s="41" t="s">
        <v>1677</v>
      </c>
      <c r="H547" s="56">
        <v>3</v>
      </c>
      <c r="I547" s="67"/>
      <c r="J547" s="67"/>
      <c r="K547" s="67"/>
      <c r="L547" s="67"/>
      <c r="M547" s="112"/>
      <c r="N547" s="118"/>
      <c r="O547" s="112"/>
      <c r="P547" s="69"/>
      <c r="Q547" s="69"/>
      <c r="R547" s="69">
        <f>2*H547</f>
        <v>6</v>
      </c>
      <c r="S547" s="68" t="s">
        <v>1703</v>
      </c>
      <c r="T547"/>
      <c r="U547"/>
      <c r="V547"/>
      <c r="W547"/>
      <c r="X547"/>
      <c r="Y547"/>
      <c r="Z547"/>
      <c r="AA547"/>
      <c r="AB547"/>
      <c r="AC547"/>
      <c r="AD547"/>
      <c r="AE547"/>
      <c r="AF547"/>
      <c r="AG547"/>
      <c r="AH547"/>
      <c r="AI547"/>
      <c r="AJ547"/>
      <c r="AK547"/>
      <c r="AL547"/>
      <c r="AM547"/>
      <c r="AN547"/>
      <c r="AO547"/>
      <c r="AP547"/>
      <c r="AQ547"/>
      <c r="AR547"/>
      <c r="AS547"/>
      <c r="AT547"/>
      <c r="AU547"/>
      <c r="AV547"/>
      <c r="AW547"/>
      <c r="AX547"/>
      <c r="AY547"/>
      <c r="AZ547"/>
      <c r="BA547"/>
      <c r="BB547"/>
      <c r="BC547"/>
      <c r="BD547"/>
      <c r="BE547"/>
      <c r="BF547"/>
      <c r="BG547"/>
      <c r="BH547"/>
      <c r="BI547"/>
      <c r="BJ547"/>
      <c r="BK547"/>
      <c r="BL547"/>
      <c r="BM547"/>
      <c r="BN547"/>
    </row>
    <row r="548" spans="1:66" ht="20.100000000000001" customHeight="1" outlineLevel="1">
      <c r="A548" s="65"/>
      <c r="B548" s="66"/>
      <c r="C548" s="65"/>
      <c r="D548" s="70"/>
      <c r="E548" s="66"/>
      <c r="F548" s="125" t="s">
        <v>1826</v>
      </c>
      <c r="G548" s="41"/>
      <c r="H548" s="56"/>
      <c r="I548" s="67"/>
      <c r="J548" s="67"/>
      <c r="K548" s="67"/>
      <c r="L548" s="67"/>
      <c r="M548" s="112"/>
      <c r="N548" s="118"/>
      <c r="O548" s="112"/>
      <c r="P548" s="69"/>
      <c r="Q548" s="69"/>
      <c r="R548" s="69">
        <f>SUBTOTAL(9,R546:R547)</f>
        <v>17.7</v>
      </c>
      <c r="S548" s="68"/>
      <c r="T548" s="18"/>
      <c r="U548" s="18"/>
      <c r="V548" s="18"/>
      <c r="W548" s="18"/>
      <c r="X548" s="18"/>
      <c r="Y548" s="18"/>
      <c r="Z548" s="18"/>
      <c r="AA548" s="18"/>
      <c r="AB548" s="18"/>
      <c r="AC548" s="18"/>
      <c r="AD548" s="18"/>
      <c r="AE548" s="18"/>
      <c r="AF548" s="18"/>
      <c r="AG548" s="18"/>
      <c r="AH548" s="18"/>
      <c r="AI548" s="18"/>
      <c r="AJ548" s="18"/>
      <c r="AK548" s="18"/>
      <c r="AL548" s="18"/>
      <c r="AM548" s="18"/>
      <c r="AN548" s="18"/>
      <c r="AO548" s="18"/>
      <c r="AP548" s="18"/>
      <c r="AQ548" s="18"/>
      <c r="AR548" s="18"/>
      <c r="AS548" s="18"/>
      <c r="AT548" s="18"/>
      <c r="AU548" s="18"/>
      <c r="AV548" s="18"/>
      <c r="AW548" s="18"/>
      <c r="AX548" s="18"/>
      <c r="AY548" s="18"/>
      <c r="AZ548" s="18"/>
      <c r="BA548" s="18"/>
      <c r="BB548" s="18"/>
      <c r="BC548" s="18"/>
      <c r="BD548" s="18"/>
      <c r="BE548" s="18"/>
      <c r="BF548" s="18"/>
      <c r="BG548" s="18"/>
      <c r="BH548" s="18"/>
      <c r="BI548" s="18"/>
      <c r="BJ548" s="18"/>
      <c r="BK548" s="18"/>
      <c r="BL548" s="18"/>
      <c r="BM548" s="18"/>
      <c r="BN548" s="18"/>
    </row>
    <row r="549" spans="1:66" ht="20.100000000000001" customHeight="1" outlineLevel="2">
      <c r="A549" s="35" t="s">
        <v>136</v>
      </c>
      <c r="B549" s="41" t="s">
        <v>137</v>
      </c>
      <c r="C549" s="33" t="s">
        <v>642</v>
      </c>
      <c r="D549" s="70" t="s">
        <v>949</v>
      </c>
      <c r="E549" s="40">
        <v>3</v>
      </c>
      <c r="F549" s="33" t="s">
        <v>140</v>
      </c>
      <c r="G549" s="41" t="s">
        <v>141</v>
      </c>
      <c r="H549" s="99">
        <v>9</v>
      </c>
      <c r="I549" s="49">
        <v>48</v>
      </c>
      <c r="J549" s="49">
        <v>48</v>
      </c>
      <c r="K549" s="43">
        <v>0</v>
      </c>
      <c r="L549" s="49">
        <v>0</v>
      </c>
      <c r="M549" s="109"/>
      <c r="N549" s="92">
        <f>IF(H549&lt;25,1,1+(H549-25)/H549)</f>
        <v>1</v>
      </c>
      <c r="O549" s="109">
        <v>1</v>
      </c>
      <c r="P549" s="34">
        <f>J549*N549*O549</f>
        <v>48</v>
      </c>
      <c r="Q549" s="34">
        <f>L549*M549*N549</f>
        <v>0</v>
      </c>
      <c r="R549" s="34">
        <f>P549+Q549</f>
        <v>48</v>
      </c>
      <c r="S549" s="31"/>
      <c r="T549"/>
      <c r="U549"/>
      <c r="V549"/>
      <c r="W549"/>
      <c r="X549"/>
      <c r="Y549"/>
      <c r="Z549"/>
      <c r="AA549"/>
      <c r="AB549"/>
      <c r="AC549"/>
      <c r="AD549"/>
      <c r="AE549"/>
      <c r="AF549"/>
      <c r="AG549"/>
      <c r="AH549"/>
      <c r="AI549"/>
      <c r="AJ549"/>
      <c r="AK549"/>
      <c r="AL549"/>
      <c r="AM549"/>
      <c r="AN549"/>
      <c r="AO549"/>
      <c r="AP549"/>
      <c r="AQ549"/>
      <c r="AR549"/>
      <c r="AS549"/>
      <c r="AT549"/>
      <c r="AU549"/>
      <c r="AV549"/>
      <c r="AW549"/>
      <c r="AX549"/>
      <c r="AY549"/>
      <c r="AZ549"/>
      <c r="BA549"/>
      <c r="BB549"/>
      <c r="BC549"/>
      <c r="BD549"/>
      <c r="BE549"/>
      <c r="BF549"/>
      <c r="BG549"/>
      <c r="BH549"/>
      <c r="BI549"/>
      <c r="BJ549"/>
      <c r="BK549"/>
      <c r="BL549"/>
      <c r="BM549"/>
      <c r="BN549"/>
    </row>
    <row r="550" spans="1:66" ht="20.100000000000001" customHeight="1" outlineLevel="2">
      <c r="A550" s="57" t="s">
        <v>1270</v>
      </c>
      <c r="B550" s="60" t="s">
        <v>1271</v>
      </c>
      <c r="C550" s="57" t="s">
        <v>1504</v>
      </c>
      <c r="D550" s="70" t="s">
        <v>1502</v>
      </c>
      <c r="E550" s="62" t="s">
        <v>1444</v>
      </c>
      <c r="F550" s="33" t="s">
        <v>140</v>
      </c>
      <c r="G550" s="41" t="s">
        <v>930</v>
      </c>
      <c r="H550" s="87" t="s">
        <v>1467</v>
      </c>
      <c r="I550" s="56" t="s">
        <v>1494</v>
      </c>
      <c r="J550" s="56" t="s">
        <v>1496</v>
      </c>
      <c r="K550" s="56" t="s">
        <v>1494</v>
      </c>
      <c r="L550" s="56" t="s">
        <v>1496</v>
      </c>
      <c r="M550" s="56">
        <v>1</v>
      </c>
      <c r="N550" s="92"/>
      <c r="O550" s="112"/>
      <c r="P550" s="69"/>
      <c r="Q550" s="69"/>
      <c r="R550" s="69">
        <v>16</v>
      </c>
      <c r="S550" s="68" t="s">
        <v>1498</v>
      </c>
      <c r="T550"/>
      <c r="U550"/>
      <c r="V550"/>
      <c r="W550"/>
      <c r="X550"/>
      <c r="Y550"/>
      <c r="Z550"/>
      <c r="AA550"/>
      <c r="AB550"/>
      <c r="AC550"/>
      <c r="AD550"/>
      <c r="AE550"/>
      <c r="AF550"/>
      <c r="AG550"/>
      <c r="AH550"/>
      <c r="AI550"/>
      <c r="AJ550"/>
      <c r="AK550"/>
      <c r="AL550"/>
      <c r="AM550"/>
      <c r="AN550"/>
      <c r="AO550"/>
      <c r="AP550"/>
      <c r="AQ550"/>
      <c r="AR550"/>
      <c r="AS550"/>
      <c r="AT550"/>
      <c r="AU550"/>
      <c r="AV550"/>
      <c r="AW550"/>
      <c r="AX550"/>
      <c r="AY550"/>
      <c r="AZ550"/>
      <c r="BA550"/>
      <c r="BB550"/>
      <c r="BC550"/>
      <c r="BD550"/>
      <c r="BE550"/>
      <c r="BF550"/>
      <c r="BG550"/>
      <c r="BH550"/>
      <c r="BI550"/>
      <c r="BJ550"/>
      <c r="BK550"/>
      <c r="BL550"/>
      <c r="BM550"/>
      <c r="BN550"/>
    </row>
    <row r="551" spans="1:66" ht="20.100000000000001" customHeight="1" outlineLevel="2">
      <c r="A551" s="24"/>
      <c r="B551" s="41" t="s">
        <v>898</v>
      </c>
      <c r="C551" s="24"/>
      <c r="D551" s="70" t="s">
        <v>822</v>
      </c>
      <c r="E551" s="55"/>
      <c r="F551" s="33" t="s">
        <v>140</v>
      </c>
      <c r="G551" s="41" t="s">
        <v>930</v>
      </c>
      <c r="H551" s="56"/>
      <c r="I551" s="56"/>
      <c r="J551" s="56"/>
      <c r="K551" s="56"/>
      <c r="L551" s="56"/>
      <c r="M551" s="56"/>
      <c r="N551" s="56"/>
      <c r="O551" s="56"/>
      <c r="P551" s="24"/>
      <c r="Q551" s="55"/>
      <c r="R551" s="55">
        <v>15</v>
      </c>
      <c r="S551" s="24"/>
      <c r="T551"/>
      <c r="U551"/>
      <c r="V551"/>
      <c r="W551"/>
      <c r="X551"/>
      <c r="Y551"/>
      <c r="Z551"/>
      <c r="AA551"/>
      <c r="AB551"/>
      <c r="AC551"/>
      <c r="AD551"/>
      <c r="AE551"/>
      <c r="AF551"/>
      <c r="AG551"/>
      <c r="AH551"/>
      <c r="AI551"/>
      <c r="AJ551"/>
      <c r="AK551"/>
      <c r="AL551"/>
      <c r="AM551"/>
      <c r="AN551"/>
      <c r="AO551"/>
      <c r="AP551"/>
      <c r="AQ551"/>
      <c r="AR551"/>
      <c r="AS551"/>
      <c r="AT551"/>
      <c r="AU551"/>
      <c r="AV551"/>
      <c r="AW551"/>
      <c r="AX551"/>
      <c r="AY551"/>
      <c r="AZ551"/>
      <c r="BA551"/>
      <c r="BB551"/>
      <c r="BC551"/>
      <c r="BD551"/>
      <c r="BE551"/>
      <c r="BF551"/>
      <c r="BG551"/>
      <c r="BH551"/>
      <c r="BI551"/>
      <c r="BJ551"/>
      <c r="BK551"/>
      <c r="BL551"/>
      <c r="BM551"/>
      <c r="BN551"/>
    </row>
    <row r="552" spans="1:66" ht="20.100000000000001" customHeight="1" outlineLevel="2">
      <c r="A552" s="35" t="s">
        <v>339</v>
      </c>
      <c r="B552" s="41" t="s">
        <v>340</v>
      </c>
      <c r="C552" s="33" t="s">
        <v>642</v>
      </c>
      <c r="D552" s="70" t="s">
        <v>949</v>
      </c>
      <c r="E552" s="40">
        <v>3</v>
      </c>
      <c r="F552" s="33" t="s">
        <v>140</v>
      </c>
      <c r="G552" s="41" t="s">
        <v>141</v>
      </c>
      <c r="H552" s="99">
        <v>17</v>
      </c>
      <c r="I552" s="49">
        <v>48</v>
      </c>
      <c r="J552" s="49">
        <v>48</v>
      </c>
      <c r="K552" s="43">
        <v>0</v>
      </c>
      <c r="L552" s="49">
        <v>0</v>
      </c>
      <c r="M552" s="109"/>
      <c r="N552" s="92">
        <f>IF(H552&lt;25,1,1+(H552-25)/H552)</f>
        <v>1</v>
      </c>
      <c r="O552" s="109">
        <v>1</v>
      </c>
      <c r="P552" s="34">
        <f>J552*N552*O552</f>
        <v>48</v>
      </c>
      <c r="Q552" s="34">
        <f>L552*M552*N552</f>
        <v>0</v>
      </c>
      <c r="R552" s="34">
        <f>P552+Q552</f>
        <v>48</v>
      </c>
      <c r="S552" s="31"/>
      <c r="T552"/>
      <c r="U552"/>
      <c r="V552"/>
      <c r="W552"/>
      <c r="X552"/>
      <c r="Y552"/>
      <c r="Z552"/>
      <c r="AA552"/>
      <c r="AB552"/>
      <c r="AC552"/>
      <c r="AD552"/>
      <c r="AE552"/>
      <c r="AF552"/>
      <c r="AG552"/>
      <c r="AH552"/>
      <c r="AI552"/>
      <c r="AJ552"/>
      <c r="AK552"/>
      <c r="AL552"/>
      <c r="AM552"/>
      <c r="AN552"/>
      <c r="AO552"/>
      <c r="AP552"/>
      <c r="AQ552"/>
      <c r="AR552"/>
      <c r="AS552"/>
      <c r="AT552"/>
      <c r="AU552"/>
      <c r="AV552"/>
      <c r="AW552"/>
      <c r="AX552"/>
      <c r="AY552"/>
      <c r="AZ552"/>
      <c r="BA552"/>
      <c r="BB552"/>
      <c r="BC552"/>
      <c r="BD552"/>
      <c r="BE552"/>
      <c r="BF552"/>
      <c r="BG552"/>
      <c r="BH552"/>
      <c r="BI552"/>
      <c r="BJ552"/>
      <c r="BK552"/>
      <c r="BL552"/>
      <c r="BM552"/>
      <c r="BN552"/>
    </row>
    <row r="553" spans="1:66" ht="20.100000000000001" customHeight="1" outlineLevel="2">
      <c r="A553" s="57" t="s">
        <v>1392</v>
      </c>
      <c r="B553" s="60" t="s">
        <v>1393</v>
      </c>
      <c r="C553" s="57" t="s">
        <v>1504</v>
      </c>
      <c r="D553" s="70" t="s">
        <v>1502</v>
      </c>
      <c r="E553" s="62" t="s">
        <v>1444</v>
      </c>
      <c r="F553" s="33" t="s">
        <v>140</v>
      </c>
      <c r="G553" s="41" t="s">
        <v>1611</v>
      </c>
      <c r="H553" s="87" t="s">
        <v>1468</v>
      </c>
      <c r="I553" s="56" t="s">
        <v>1494</v>
      </c>
      <c r="J553" s="56" t="s">
        <v>1496</v>
      </c>
      <c r="K553" s="56" t="s">
        <v>1494</v>
      </c>
      <c r="L553" s="56" t="s">
        <v>1496</v>
      </c>
      <c r="M553" s="56">
        <v>1</v>
      </c>
      <c r="N553" s="92"/>
      <c r="O553" s="112"/>
      <c r="P553" s="69"/>
      <c r="Q553" s="69"/>
      <c r="R553" s="69">
        <v>16</v>
      </c>
      <c r="S553" s="68" t="s">
        <v>1498</v>
      </c>
      <c r="T553"/>
      <c r="U553"/>
      <c r="V553"/>
      <c r="W553"/>
      <c r="X553"/>
      <c r="Y553"/>
      <c r="Z553"/>
      <c r="AA553"/>
      <c r="AB553"/>
      <c r="AC553"/>
      <c r="AD553"/>
      <c r="AE553"/>
      <c r="AF553"/>
      <c r="AG553"/>
      <c r="AH553"/>
      <c r="AI553"/>
      <c r="AJ553"/>
      <c r="AK553"/>
      <c r="AL553"/>
      <c r="AM553"/>
      <c r="AN553"/>
      <c r="AO553"/>
      <c r="AP553"/>
      <c r="AQ553"/>
      <c r="AR553"/>
      <c r="AS553"/>
      <c r="AT553"/>
      <c r="AU553"/>
      <c r="AV553"/>
      <c r="AW553"/>
      <c r="AX553"/>
      <c r="AY553"/>
      <c r="AZ553"/>
      <c r="BA553"/>
      <c r="BB553"/>
      <c r="BC553"/>
      <c r="BD553"/>
      <c r="BE553"/>
      <c r="BF553"/>
      <c r="BG553"/>
      <c r="BH553"/>
      <c r="BI553"/>
      <c r="BJ553"/>
      <c r="BK553"/>
      <c r="BL553"/>
      <c r="BM553"/>
      <c r="BN553"/>
    </row>
    <row r="554" spans="1:66" ht="20.100000000000001" customHeight="1" outlineLevel="2">
      <c r="A554" s="65"/>
      <c r="B554" s="66"/>
      <c r="C554" s="24" t="s">
        <v>642</v>
      </c>
      <c r="D554" s="70" t="s">
        <v>1223</v>
      </c>
      <c r="E554" s="55">
        <v>14</v>
      </c>
      <c r="F554" s="33" t="s">
        <v>140</v>
      </c>
      <c r="G554" s="41" t="s">
        <v>728</v>
      </c>
      <c r="H554" s="90">
        <v>5</v>
      </c>
      <c r="I554" s="67"/>
      <c r="J554" s="67"/>
      <c r="K554" s="67"/>
      <c r="L554" s="67"/>
      <c r="M554" s="112"/>
      <c r="N554" s="92">
        <f>IF(H554&lt;25,1,1+(H554-25)/H554)</f>
        <v>1</v>
      </c>
      <c r="O554" s="112"/>
      <c r="P554" s="69"/>
      <c r="Q554" s="69"/>
      <c r="R554" s="55">
        <f>0.3*13*H554</f>
        <v>19.5</v>
      </c>
      <c r="S554" s="68" t="s">
        <v>1235</v>
      </c>
      <c r="T554"/>
      <c r="U554"/>
      <c r="V554"/>
      <c r="W554"/>
      <c r="X554"/>
      <c r="Y554"/>
      <c r="Z554"/>
      <c r="AA554"/>
      <c r="AB554"/>
      <c r="AC554"/>
      <c r="AD554"/>
      <c r="AE554"/>
      <c r="AF554"/>
      <c r="AG554"/>
      <c r="AH554"/>
      <c r="AI554"/>
      <c r="AJ554"/>
      <c r="AK554"/>
      <c r="AL554"/>
      <c r="AM554"/>
      <c r="AN554"/>
      <c r="AO554"/>
      <c r="AP554"/>
      <c r="AQ554"/>
      <c r="AR554"/>
      <c r="AS554"/>
      <c r="AT554"/>
      <c r="AU554"/>
      <c r="AV554"/>
      <c r="AW554"/>
      <c r="AX554"/>
      <c r="AY554"/>
      <c r="AZ554"/>
      <c r="BA554"/>
      <c r="BB554"/>
      <c r="BC554"/>
      <c r="BD554"/>
      <c r="BE554"/>
      <c r="BF554"/>
      <c r="BG554"/>
      <c r="BH554"/>
      <c r="BI554"/>
      <c r="BJ554"/>
      <c r="BK554"/>
      <c r="BL554"/>
      <c r="BM554"/>
      <c r="BN554"/>
    </row>
    <row r="555" spans="1:66" ht="20.100000000000001" customHeight="1" outlineLevel="2">
      <c r="A555" s="65"/>
      <c r="B555" s="66"/>
      <c r="C555" s="65"/>
      <c r="D555" s="70" t="s">
        <v>1702</v>
      </c>
      <c r="E555" s="66"/>
      <c r="F555" s="33" t="s">
        <v>140</v>
      </c>
      <c r="G555" s="41" t="s">
        <v>728</v>
      </c>
      <c r="H555" s="56">
        <v>9</v>
      </c>
      <c r="I555" s="67"/>
      <c r="J555" s="67"/>
      <c r="K555" s="67"/>
      <c r="L555" s="67"/>
      <c r="M555" s="112"/>
      <c r="N555" s="118"/>
      <c r="O555" s="112"/>
      <c r="P555" s="69"/>
      <c r="Q555" s="69"/>
      <c r="R555" s="69">
        <f>2*H555</f>
        <v>18</v>
      </c>
      <c r="S555" s="68" t="s">
        <v>1703</v>
      </c>
      <c r="T555"/>
      <c r="U555"/>
      <c r="V555"/>
      <c r="W555"/>
      <c r="X555"/>
      <c r="Y555"/>
      <c r="Z555"/>
      <c r="AA555"/>
      <c r="AB555"/>
      <c r="AC555"/>
      <c r="AD555"/>
      <c r="AE555"/>
      <c r="AF555"/>
      <c r="AG555"/>
      <c r="AH555"/>
      <c r="AI555"/>
      <c r="AJ555"/>
      <c r="AK555"/>
      <c r="AL555"/>
      <c r="AM555"/>
      <c r="AN555"/>
      <c r="AO555"/>
      <c r="AP555"/>
      <c r="AQ555"/>
      <c r="AR555"/>
      <c r="AS555"/>
      <c r="AT555"/>
      <c r="AU555"/>
      <c r="AV555"/>
      <c r="AW555"/>
      <c r="AX555"/>
      <c r="AY555"/>
      <c r="AZ555"/>
      <c r="BA555"/>
      <c r="BB555"/>
      <c r="BC555"/>
      <c r="BD555"/>
      <c r="BE555"/>
      <c r="BF555"/>
      <c r="BG555"/>
      <c r="BH555"/>
      <c r="BI555"/>
      <c r="BJ555"/>
      <c r="BK555"/>
      <c r="BL555"/>
      <c r="BM555"/>
      <c r="BN555"/>
    </row>
    <row r="556" spans="1:66" ht="20.100000000000001" customHeight="1" outlineLevel="2">
      <c r="A556" s="24"/>
      <c r="B556" s="41"/>
      <c r="C556" s="33" t="s">
        <v>611</v>
      </c>
      <c r="D556" s="70" t="s">
        <v>593</v>
      </c>
      <c r="E556" s="55"/>
      <c r="F556" s="33" t="s">
        <v>140</v>
      </c>
      <c r="G556" s="41" t="s">
        <v>728</v>
      </c>
      <c r="H556" s="56">
        <v>6</v>
      </c>
      <c r="I556" s="56"/>
      <c r="J556" s="56"/>
      <c r="K556" s="56"/>
      <c r="L556" s="56"/>
      <c r="M556" s="56"/>
      <c r="N556" s="56"/>
      <c r="O556" s="56"/>
      <c r="P556" s="24"/>
      <c r="Q556" s="55"/>
      <c r="R556" s="54">
        <f>H556*14</f>
        <v>84</v>
      </c>
      <c r="S556" s="24"/>
      <c r="T556"/>
      <c r="U556"/>
      <c r="V556"/>
      <c r="W556"/>
      <c r="X556"/>
      <c r="Y556"/>
      <c r="Z556"/>
      <c r="AA556"/>
      <c r="AB556"/>
      <c r="AC556"/>
      <c r="AD556"/>
      <c r="AE556"/>
      <c r="AF556"/>
      <c r="AG556"/>
      <c r="AH556"/>
      <c r="AI556"/>
      <c r="AJ556"/>
      <c r="AK556"/>
      <c r="AL556"/>
      <c r="AM556"/>
      <c r="AN556"/>
      <c r="AO556"/>
      <c r="AP556"/>
      <c r="AQ556"/>
      <c r="AR556"/>
      <c r="AS556"/>
      <c r="AT556"/>
      <c r="AU556"/>
      <c r="AV556"/>
      <c r="AW556"/>
      <c r="AX556"/>
      <c r="AY556"/>
      <c r="AZ556"/>
      <c r="BA556"/>
      <c r="BB556"/>
      <c r="BC556"/>
      <c r="BD556"/>
      <c r="BE556"/>
      <c r="BF556"/>
      <c r="BG556"/>
      <c r="BH556"/>
      <c r="BI556"/>
      <c r="BJ556"/>
      <c r="BK556"/>
      <c r="BL556"/>
      <c r="BM556"/>
      <c r="BN556"/>
    </row>
    <row r="557" spans="1:66" ht="20.100000000000001" customHeight="1" outlineLevel="2">
      <c r="A557" s="65"/>
      <c r="B557" s="66"/>
      <c r="C557" s="65"/>
      <c r="D557" s="70" t="s">
        <v>1702</v>
      </c>
      <c r="E557" s="66"/>
      <c r="F557" s="33" t="s">
        <v>140</v>
      </c>
      <c r="G557" s="41" t="s">
        <v>729</v>
      </c>
      <c r="H557" s="56">
        <v>4</v>
      </c>
      <c r="I557" s="67"/>
      <c r="J557" s="67"/>
      <c r="K557" s="67"/>
      <c r="L557" s="67"/>
      <c r="M557" s="112"/>
      <c r="N557" s="118"/>
      <c r="O557" s="112"/>
      <c r="P557" s="69"/>
      <c r="Q557" s="69"/>
      <c r="R557" s="69">
        <f>2*H557</f>
        <v>8</v>
      </c>
      <c r="S557" s="68" t="s">
        <v>1703</v>
      </c>
      <c r="T557"/>
      <c r="U557"/>
      <c r="V557"/>
      <c r="W557"/>
      <c r="X557"/>
      <c r="Y557"/>
      <c r="Z557"/>
      <c r="AA557"/>
      <c r="AB557"/>
      <c r="AC557"/>
      <c r="AD557"/>
      <c r="AE557"/>
      <c r="AF557"/>
      <c r="AG557"/>
      <c r="AH557"/>
      <c r="AI557"/>
      <c r="AJ557"/>
      <c r="AK557"/>
      <c r="AL557"/>
      <c r="AM557"/>
      <c r="AN557"/>
      <c r="AO557"/>
      <c r="AP557"/>
      <c r="AQ557"/>
      <c r="AR557"/>
      <c r="AS557"/>
      <c r="AT557"/>
      <c r="AU557"/>
      <c r="AV557"/>
      <c r="AW557"/>
      <c r="AX557"/>
      <c r="AY557"/>
      <c r="AZ557"/>
      <c r="BA557"/>
      <c r="BB557"/>
      <c r="BC557"/>
      <c r="BD557"/>
      <c r="BE557"/>
      <c r="BF557"/>
      <c r="BG557"/>
      <c r="BH557"/>
      <c r="BI557"/>
      <c r="BJ557"/>
      <c r="BK557"/>
      <c r="BL557"/>
      <c r="BM557"/>
      <c r="BN557"/>
    </row>
    <row r="558" spans="1:66" ht="20.100000000000001" customHeight="1" outlineLevel="2">
      <c r="A558" s="24"/>
      <c r="B558" s="41"/>
      <c r="C558" s="33" t="s">
        <v>611</v>
      </c>
      <c r="D558" s="70" t="s">
        <v>593</v>
      </c>
      <c r="E558" s="55"/>
      <c r="F558" s="33" t="s">
        <v>140</v>
      </c>
      <c r="G558" s="41" t="s">
        <v>729</v>
      </c>
      <c r="H558" s="56">
        <v>2</v>
      </c>
      <c r="I558" s="56"/>
      <c r="J558" s="56"/>
      <c r="K558" s="56"/>
      <c r="L558" s="56"/>
      <c r="M558" s="56"/>
      <c r="N558" s="56"/>
      <c r="O558" s="56"/>
      <c r="P558" s="24"/>
      <c r="Q558" s="55"/>
      <c r="R558" s="54">
        <f>H558*14</f>
        <v>28</v>
      </c>
      <c r="S558" s="24"/>
      <c r="T558"/>
      <c r="U558"/>
      <c r="V558"/>
      <c r="W558"/>
      <c r="X558"/>
      <c r="Y558"/>
      <c r="Z558"/>
      <c r="AA558"/>
      <c r="AB558"/>
      <c r="AC558"/>
      <c r="AD558"/>
      <c r="AE558"/>
      <c r="AF558"/>
      <c r="AG558"/>
      <c r="AH558"/>
      <c r="AI558"/>
      <c r="AJ558"/>
      <c r="AK558"/>
      <c r="AL558"/>
      <c r="AM558"/>
      <c r="AN558"/>
      <c r="AO558"/>
      <c r="AP558"/>
      <c r="AQ558"/>
      <c r="AR558"/>
      <c r="AS558"/>
      <c r="AT558"/>
      <c r="AU558"/>
      <c r="AV558"/>
      <c r="AW558"/>
      <c r="AX558"/>
      <c r="AY558"/>
      <c r="AZ558"/>
      <c r="BA558"/>
      <c r="BB558"/>
      <c r="BC558"/>
      <c r="BD558"/>
      <c r="BE558"/>
      <c r="BF558"/>
      <c r="BG558"/>
      <c r="BH558"/>
      <c r="BI558"/>
      <c r="BJ558"/>
      <c r="BK558"/>
      <c r="BL558"/>
      <c r="BM558"/>
      <c r="BN558"/>
    </row>
    <row r="559" spans="1:66" ht="20.100000000000001" customHeight="1" outlineLevel="1">
      <c r="A559" s="24"/>
      <c r="B559" s="41"/>
      <c r="C559" s="33"/>
      <c r="D559" s="70"/>
      <c r="E559" s="55"/>
      <c r="F559" s="125" t="s">
        <v>1827</v>
      </c>
      <c r="G559" s="41"/>
      <c r="H559" s="56"/>
      <c r="I559" s="56"/>
      <c r="J559" s="56"/>
      <c r="K559" s="56"/>
      <c r="L559" s="56"/>
      <c r="M559" s="56"/>
      <c r="N559" s="56"/>
      <c r="O559" s="56"/>
      <c r="P559" s="24"/>
      <c r="Q559" s="55"/>
      <c r="R559" s="54">
        <f>SUBTOTAL(9,R549:R558)</f>
        <v>300.5</v>
      </c>
      <c r="S559" s="24"/>
      <c r="T559" s="18"/>
      <c r="U559" s="18"/>
      <c r="V559" s="18"/>
      <c r="W559" s="18"/>
      <c r="X559" s="18"/>
      <c r="Y559" s="18"/>
      <c r="Z559" s="18"/>
      <c r="AA559" s="18"/>
      <c r="AB559" s="18"/>
      <c r="AC559" s="18"/>
      <c r="AD559" s="18"/>
      <c r="AE559" s="18"/>
      <c r="AF559" s="18"/>
      <c r="AG559" s="18"/>
      <c r="AH559" s="18"/>
      <c r="AI559" s="18"/>
      <c r="AJ559" s="18"/>
      <c r="AK559" s="18"/>
      <c r="AL559" s="18"/>
      <c r="AM559" s="18"/>
      <c r="AN559" s="18"/>
      <c r="AO559" s="18"/>
      <c r="AP559" s="18"/>
      <c r="AQ559" s="18"/>
      <c r="AR559" s="18"/>
      <c r="AS559" s="18"/>
      <c r="AT559" s="18"/>
      <c r="AU559" s="18"/>
      <c r="AV559" s="18"/>
      <c r="AW559" s="18"/>
      <c r="AX559" s="18"/>
      <c r="AY559" s="18"/>
      <c r="AZ559" s="18"/>
      <c r="BA559" s="18"/>
      <c r="BB559" s="18"/>
      <c r="BC559" s="18"/>
      <c r="BD559" s="18"/>
      <c r="BE559" s="18"/>
      <c r="BF559" s="18"/>
      <c r="BG559" s="18"/>
      <c r="BH559" s="18"/>
      <c r="BI559" s="18"/>
      <c r="BJ559" s="18"/>
      <c r="BK559" s="18"/>
      <c r="BL559" s="18"/>
      <c r="BM559" s="18"/>
      <c r="BN559" s="18"/>
    </row>
    <row r="560" spans="1:66" ht="20.100000000000001" customHeight="1" outlineLevel="2">
      <c r="A560" s="65"/>
      <c r="B560" s="66"/>
      <c r="C560" s="65"/>
      <c r="D560" s="70" t="s">
        <v>1702</v>
      </c>
      <c r="E560" s="66"/>
      <c r="F560" s="102">
        <v>19026</v>
      </c>
      <c r="G560" s="41" t="s">
        <v>1678</v>
      </c>
      <c r="H560" s="56">
        <v>2</v>
      </c>
      <c r="I560" s="67"/>
      <c r="J560" s="67"/>
      <c r="K560" s="67"/>
      <c r="L560" s="67"/>
      <c r="M560" s="112"/>
      <c r="N560" s="118"/>
      <c r="O560" s="112"/>
      <c r="P560" s="69"/>
      <c r="Q560" s="69"/>
      <c r="R560" s="69">
        <f>2*H560</f>
        <v>4</v>
      </c>
      <c r="S560" s="68" t="s">
        <v>1703</v>
      </c>
      <c r="T560"/>
      <c r="U560"/>
      <c r="V560"/>
      <c r="W560"/>
      <c r="X560"/>
      <c r="Y560"/>
      <c r="Z560"/>
      <c r="AA560"/>
      <c r="AB560"/>
      <c r="AC560"/>
      <c r="AD560"/>
      <c r="AE560"/>
      <c r="AF560"/>
      <c r="AG560"/>
      <c r="AH560"/>
      <c r="AI560"/>
      <c r="AJ560"/>
      <c r="AK560"/>
      <c r="AL560"/>
      <c r="AM560"/>
      <c r="AN560"/>
      <c r="AO560"/>
      <c r="AP560"/>
      <c r="AQ560"/>
      <c r="AR560"/>
      <c r="AS560"/>
      <c r="AT560"/>
      <c r="AU560"/>
      <c r="AV560"/>
      <c r="AW560"/>
      <c r="AX560"/>
      <c r="AY560"/>
      <c r="AZ560"/>
      <c r="BA560"/>
      <c r="BB560"/>
      <c r="BC560"/>
      <c r="BD560"/>
      <c r="BE560"/>
      <c r="BF560"/>
      <c r="BG560"/>
      <c r="BH560"/>
      <c r="BI560"/>
      <c r="BJ560"/>
      <c r="BK560"/>
      <c r="BL560"/>
      <c r="BM560"/>
      <c r="BN560"/>
    </row>
    <row r="561" spans="1:66" ht="20.100000000000001" customHeight="1" outlineLevel="1">
      <c r="A561" s="65"/>
      <c r="B561" s="66"/>
      <c r="C561" s="65"/>
      <c r="D561" s="70"/>
      <c r="E561" s="66"/>
      <c r="F561" s="127" t="s">
        <v>1828</v>
      </c>
      <c r="G561" s="41"/>
      <c r="H561" s="56"/>
      <c r="I561" s="67"/>
      <c r="J561" s="67"/>
      <c r="K561" s="67"/>
      <c r="L561" s="67"/>
      <c r="M561" s="112"/>
      <c r="N561" s="118"/>
      <c r="O561" s="112"/>
      <c r="P561" s="69"/>
      <c r="Q561" s="69"/>
      <c r="R561" s="69">
        <f>SUBTOTAL(9,R560:R560)</f>
        <v>4</v>
      </c>
      <c r="S561" s="68"/>
      <c r="T561" s="18"/>
      <c r="U561" s="18"/>
      <c r="V561" s="18"/>
      <c r="W561" s="18"/>
      <c r="X561" s="18"/>
      <c r="Y561" s="18"/>
      <c r="Z561" s="18"/>
      <c r="AA561" s="18"/>
      <c r="AB561" s="18"/>
      <c r="AC561" s="18"/>
      <c r="AD561" s="18"/>
      <c r="AE561" s="18"/>
      <c r="AF561" s="18"/>
      <c r="AG561" s="18"/>
      <c r="AH561" s="18"/>
      <c r="AI561" s="18"/>
      <c r="AJ561" s="18"/>
      <c r="AK561" s="18"/>
      <c r="AL561" s="18"/>
      <c r="AM561" s="18"/>
      <c r="AN561" s="18"/>
      <c r="AO561" s="18"/>
      <c r="AP561" s="18"/>
      <c r="AQ561" s="18"/>
      <c r="AR561" s="18"/>
      <c r="AS561" s="18"/>
      <c r="AT561" s="18"/>
      <c r="AU561" s="18"/>
      <c r="AV561" s="18"/>
      <c r="AW561" s="18"/>
      <c r="AX561" s="18"/>
      <c r="AY561" s="18"/>
      <c r="AZ561" s="18"/>
      <c r="BA561" s="18"/>
      <c r="BB561" s="18"/>
      <c r="BC561" s="18"/>
      <c r="BD561" s="18"/>
      <c r="BE561" s="18"/>
      <c r="BF561" s="18"/>
      <c r="BG561" s="18"/>
      <c r="BH561" s="18"/>
      <c r="BI561" s="18"/>
      <c r="BJ561" s="18"/>
      <c r="BK561" s="18"/>
      <c r="BL561" s="18"/>
      <c r="BM561" s="18"/>
      <c r="BN561" s="18"/>
    </row>
    <row r="562" spans="1:66" ht="20.100000000000001" customHeight="1" outlineLevel="2">
      <c r="A562" s="35" t="s">
        <v>63</v>
      </c>
      <c r="B562" s="41" t="s">
        <v>64</v>
      </c>
      <c r="C562" s="33" t="s">
        <v>642</v>
      </c>
      <c r="D562" s="70" t="s">
        <v>949</v>
      </c>
      <c r="E562" s="40">
        <v>3</v>
      </c>
      <c r="F562" s="33" t="s">
        <v>67</v>
      </c>
      <c r="G562" s="41" t="s">
        <v>68</v>
      </c>
      <c r="H562" s="99">
        <v>52</v>
      </c>
      <c r="I562" s="49">
        <v>48</v>
      </c>
      <c r="J562" s="49">
        <v>32</v>
      </c>
      <c r="K562" s="44">
        <v>0</v>
      </c>
      <c r="L562" s="49">
        <v>16</v>
      </c>
      <c r="M562" s="109">
        <v>1</v>
      </c>
      <c r="N562" s="92">
        <f>IF(H562&lt;25,1,1+(H562-25)/H562)</f>
        <v>1.5192307692307692</v>
      </c>
      <c r="O562" s="109">
        <v>1</v>
      </c>
      <c r="P562" s="34">
        <f>J562*N562*O562</f>
        <v>48.615384615384613</v>
      </c>
      <c r="Q562" s="34">
        <f>L562*M562*N562</f>
        <v>24.307692307692307</v>
      </c>
      <c r="R562" s="34">
        <f>P562+Q562</f>
        <v>72.92307692307692</v>
      </c>
      <c r="S562" s="31"/>
      <c r="T562"/>
      <c r="U562"/>
      <c r="V562"/>
      <c r="W562"/>
      <c r="X562"/>
      <c r="Y562"/>
      <c r="Z562"/>
      <c r="AA562"/>
      <c r="AB562"/>
      <c r="AC562"/>
      <c r="AD562"/>
      <c r="AE562"/>
      <c r="AF562"/>
      <c r="AG562"/>
      <c r="AH562"/>
      <c r="AI562"/>
      <c r="AJ562"/>
      <c r="AK562"/>
      <c r="AL562"/>
      <c r="AM562"/>
      <c r="AN562"/>
      <c r="AO562"/>
      <c r="AP562"/>
      <c r="AQ562"/>
      <c r="AR562"/>
      <c r="AS562"/>
      <c r="AT562"/>
      <c r="AU562"/>
      <c r="AV562"/>
      <c r="AW562"/>
      <c r="AX562"/>
      <c r="AY562"/>
      <c r="AZ562"/>
      <c r="BA562"/>
      <c r="BB562"/>
      <c r="BC562"/>
      <c r="BD562"/>
      <c r="BE562"/>
      <c r="BF562"/>
      <c r="BG562"/>
      <c r="BH562"/>
      <c r="BI562"/>
      <c r="BJ562"/>
      <c r="BK562"/>
      <c r="BL562"/>
      <c r="BM562"/>
      <c r="BN562"/>
    </row>
    <row r="563" spans="1:66" ht="20.100000000000001" customHeight="1" outlineLevel="2">
      <c r="A563" s="57" t="s">
        <v>1254</v>
      </c>
      <c r="B563" s="60" t="s">
        <v>1255</v>
      </c>
      <c r="C563" s="57" t="s">
        <v>1504</v>
      </c>
      <c r="D563" s="70" t="s">
        <v>1502</v>
      </c>
      <c r="E563" s="62" t="s">
        <v>1444</v>
      </c>
      <c r="F563" s="33" t="s">
        <v>67</v>
      </c>
      <c r="G563" s="41" t="s">
        <v>1521</v>
      </c>
      <c r="H563" s="87" t="s">
        <v>1456</v>
      </c>
      <c r="I563" s="56" t="s">
        <v>1494</v>
      </c>
      <c r="J563" s="56" t="s">
        <v>1496</v>
      </c>
      <c r="K563" s="56" t="s">
        <v>1494</v>
      </c>
      <c r="L563" s="56" t="s">
        <v>1496</v>
      </c>
      <c r="M563" s="56">
        <v>1</v>
      </c>
      <c r="N563" s="92"/>
      <c r="O563" s="112"/>
      <c r="P563" s="69"/>
      <c r="Q563" s="69"/>
      <c r="R563" s="69">
        <v>24.307692307692307</v>
      </c>
      <c r="S563" s="68" t="s">
        <v>1498</v>
      </c>
      <c r="T563"/>
      <c r="U563"/>
      <c r="V563"/>
      <c r="W563"/>
      <c r="X563"/>
      <c r="Y563"/>
      <c r="Z563"/>
      <c r="AA563"/>
      <c r="AB563"/>
      <c r="AC563"/>
      <c r="AD563"/>
      <c r="AE563"/>
      <c r="AF563"/>
      <c r="AG563"/>
      <c r="AH563"/>
      <c r="AI563"/>
      <c r="AJ563"/>
      <c r="AK563"/>
      <c r="AL563"/>
      <c r="AM563"/>
      <c r="AN563"/>
      <c r="AO563"/>
      <c r="AP563"/>
      <c r="AQ563"/>
      <c r="AR563"/>
      <c r="AS563"/>
      <c r="AT563"/>
      <c r="AU563"/>
      <c r="AV563"/>
      <c r="AW563"/>
      <c r="AX563"/>
      <c r="AY563"/>
      <c r="AZ563"/>
      <c r="BA563"/>
      <c r="BB563"/>
      <c r="BC563"/>
      <c r="BD563"/>
      <c r="BE563"/>
      <c r="BF563"/>
      <c r="BG563"/>
      <c r="BH563"/>
      <c r="BI563"/>
      <c r="BJ563"/>
      <c r="BK563"/>
      <c r="BL563"/>
      <c r="BM563"/>
      <c r="BN563"/>
    </row>
    <row r="564" spans="1:66" ht="20.100000000000001" customHeight="1" outlineLevel="2">
      <c r="A564" s="33" t="s">
        <v>113</v>
      </c>
      <c r="B564" s="41" t="s">
        <v>114</v>
      </c>
      <c r="C564" s="33" t="s">
        <v>611</v>
      </c>
      <c r="D564" s="70" t="s">
        <v>949</v>
      </c>
      <c r="E564" s="47">
        <v>3</v>
      </c>
      <c r="F564" s="33" t="s">
        <v>67</v>
      </c>
      <c r="G564" s="41" t="s">
        <v>68</v>
      </c>
      <c r="H564" s="44">
        <v>39</v>
      </c>
      <c r="I564" s="48">
        <v>48</v>
      </c>
      <c r="J564" s="48">
        <v>32</v>
      </c>
      <c r="K564" s="44">
        <v>0</v>
      </c>
      <c r="L564" s="44">
        <v>16</v>
      </c>
      <c r="M564" s="110" t="s">
        <v>669</v>
      </c>
      <c r="N564" s="92">
        <f>IF(H564&lt;25,1,1+(H564-25)/H564)</f>
        <v>1.358974358974359</v>
      </c>
      <c r="O564" s="109">
        <v>1</v>
      </c>
      <c r="P564" s="34">
        <f>J564*N564*O564</f>
        <v>43.487179487179489</v>
      </c>
      <c r="Q564" s="34">
        <f>L564*M564*N564</f>
        <v>21.743589743589745</v>
      </c>
      <c r="R564" s="34">
        <f>P564+Q564</f>
        <v>65.230769230769226</v>
      </c>
      <c r="S564" s="31"/>
      <c r="T564"/>
      <c r="U564"/>
      <c r="V564"/>
      <c r="W564"/>
      <c r="X564"/>
      <c r="Y564"/>
      <c r="Z564"/>
      <c r="AA564"/>
      <c r="AB564"/>
      <c r="AC564"/>
      <c r="AD564"/>
      <c r="AE564"/>
      <c r="AF564"/>
      <c r="AG564"/>
      <c r="AH564"/>
      <c r="AI564"/>
      <c r="AJ564"/>
      <c r="AK564"/>
      <c r="AL564"/>
      <c r="AM564"/>
      <c r="AN564"/>
      <c r="AO564"/>
      <c r="AP564"/>
      <c r="AQ564"/>
      <c r="AR564"/>
      <c r="AS564"/>
      <c r="AT564"/>
      <c r="AU564"/>
      <c r="AV564"/>
      <c r="AW564"/>
      <c r="AX564"/>
      <c r="AY564"/>
      <c r="AZ564"/>
      <c r="BA564"/>
      <c r="BB564"/>
      <c r="BC564"/>
      <c r="BD564"/>
      <c r="BE564"/>
      <c r="BF564"/>
      <c r="BG564"/>
      <c r="BH564"/>
      <c r="BI564"/>
      <c r="BJ564"/>
      <c r="BK564"/>
      <c r="BL564"/>
      <c r="BM564"/>
      <c r="BN564"/>
    </row>
    <row r="565" spans="1:66" ht="20.100000000000001" customHeight="1" outlineLevel="2">
      <c r="A565" s="35" t="s">
        <v>312</v>
      </c>
      <c r="B565" s="41" t="s">
        <v>313</v>
      </c>
      <c r="C565" s="33" t="s">
        <v>642</v>
      </c>
      <c r="D565" s="70" t="s">
        <v>949</v>
      </c>
      <c r="E565" s="40">
        <v>3</v>
      </c>
      <c r="F565" s="33" t="s">
        <v>67</v>
      </c>
      <c r="G565" s="41" t="s">
        <v>68</v>
      </c>
      <c r="H565" s="99">
        <v>47</v>
      </c>
      <c r="I565" s="49">
        <v>48</v>
      </c>
      <c r="J565" s="49">
        <v>48</v>
      </c>
      <c r="K565" s="43">
        <v>0</v>
      </c>
      <c r="L565" s="49">
        <v>0</v>
      </c>
      <c r="M565" s="109"/>
      <c r="N565" s="92">
        <f>IF(H565&lt;25,1,1+(H565-25)/H565)</f>
        <v>1.4680851063829787</v>
      </c>
      <c r="O565" s="109">
        <v>1</v>
      </c>
      <c r="P565" s="34">
        <f>J565*N565*O565</f>
        <v>70.468085106382972</v>
      </c>
      <c r="Q565" s="34">
        <f>L565*M565*N565</f>
        <v>0</v>
      </c>
      <c r="R565" s="34">
        <f>P565+Q565</f>
        <v>70.468085106382972</v>
      </c>
      <c r="S565" s="31"/>
      <c r="T565"/>
      <c r="U565"/>
      <c r="V565"/>
      <c r="W565"/>
      <c r="X565"/>
      <c r="Y565"/>
      <c r="Z565"/>
      <c r="AA565"/>
      <c r="AB565"/>
      <c r="AC565"/>
      <c r="AD565"/>
      <c r="AE565"/>
      <c r="AF565"/>
      <c r="AG565"/>
      <c r="AH565"/>
      <c r="AI565"/>
      <c r="AJ565"/>
      <c r="AK565"/>
      <c r="AL565"/>
      <c r="AM565"/>
      <c r="AN565"/>
      <c r="AO565"/>
      <c r="AP565"/>
      <c r="AQ565"/>
      <c r="AR565"/>
      <c r="AS565"/>
      <c r="AT565"/>
      <c r="AU565"/>
      <c r="AV565"/>
      <c r="AW565"/>
      <c r="AX565"/>
      <c r="AY565"/>
      <c r="AZ565"/>
      <c r="BA565"/>
      <c r="BB565"/>
      <c r="BC565"/>
      <c r="BD565"/>
      <c r="BE565"/>
      <c r="BF565"/>
      <c r="BG565"/>
      <c r="BH565"/>
      <c r="BI565"/>
      <c r="BJ565"/>
      <c r="BK565"/>
      <c r="BL565"/>
      <c r="BM565"/>
      <c r="BN565"/>
    </row>
    <row r="566" spans="1:66" ht="20.100000000000001" customHeight="1" outlineLevel="2">
      <c r="A566" s="57" t="s">
        <v>1370</v>
      </c>
      <c r="B566" s="60" t="s">
        <v>1371</v>
      </c>
      <c r="C566" s="57" t="s">
        <v>1504</v>
      </c>
      <c r="D566" s="70" t="s">
        <v>1502</v>
      </c>
      <c r="E566" s="62" t="s">
        <v>1444</v>
      </c>
      <c r="F566" s="33" t="s">
        <v>67</v>
      </c>
      <c r="G566" s="41" t="s">
        <v>1521</v>
      </c>
      <c r="H566" s="87" t="s">
        <v>1485</v>
      </c>
      <c r="I566" s="56" t="s">
        <v>1494</v>
      </c>
      <c r="J566" s="56" t="s">
        <v>1496</v>
      </c>
      <c r="K566" s="56" t="s">
        <v>1494</v>
      </c>
      <c r="L566" s="56" t="s">
        <v>1496</v>
      </c>
      <c r="M566" s="56">
        <v>1</v>
      </c>
      <c r="N566" s="92"/>
      <c r="O566" s="112"/>
      <c r="P566" s="69"/>
      <c r="Q566" s="69"/>
      <c r="R566" s="69">
        <v>22.90909090909091</v>
      </c>
      <c r="S566" s="68" t="s">
        <v>1498</v>
      </c>
      <c r="T566"/>
      <c r="U566"/>
      <c r="V566"/>
      <c r="W566"/>
      <c r="X566"/>
      <c r="Y566"/>
      <c r="Z566"/>
      <c r="AA566"/>
      <c r="AB566"/>
      <c r="AC566"/>
      <c r="AD566"/>
      <c r="AE566"/>
      <c r="AF566"/>
      <c r="AG566"/>
      <c r="AH566"/>
      <c r="AI566"/>
      <c r="AJ566"/>
      <c r="AK566"/>
      <c r="AL566"/>
      <c r="AM566"/>
      <c r="AN566"/>
      <c r="AO566"/>
      <c r="AP566"/>
      <c r="AQ566"/>
      <c r="AR566"/>
      <c r="AS566"/>
      <c r="AT566"/>
      <c r="AU566"/>
      <c r="AV566"/>
      <c r="AW566"/>
      <c r="AX566"/>
      <c r="AY566"/>
      <c r="AZ566"/>
      <c r="BA566"/>
      <c r="BB566"/>
      <c r="BC566"/>
      <c r="BD566"/>
      <c r="BE566"/>
      <c r="BF566"/>
      <c r="BG566"/>
      <c r="BH566"/>
      <c r="BI566"/>
      <c r="BJ566"/>
      <c r="BK566"/>
      <c r="BL566"/>
      <c r="BM566"/>
      <c r="BN566"/>
    </row>
    <row r="567" spans="1:66" ht="20.100000000000001" customHeight="1" outlineLevel="2">
      <c r="A567" s="65"/>
      <c r="B567" s="66"/>
      <c r="C567" s="24" t="s">
        <v>642</v>
      </c>
      <c r="D567" s="70" t="s">
        <v>1221</v>
      </c>
      <c r="E567" s="55">
        <v>14</v>
      </c>
      <c r="F567" s="33" t="s">
        <v>67</v>
      </c>
      <c r="G567" s="41" t="s">
        <v>1206</v>
      </c>
      <c r="H567" s="90">
        <v>2</v>
      </c>
      <c r="I567" s="67"/>
      <c r="J567" s="67"/>
      <c r="K567" s="67"/>
      <c r="L567" s="67"/>
      <c r="M567" s="112"/>
      <c r="N567" s="92">
        <f>IF(H567&lt;25,1,1+(H567-25)/H567)</f>
        <v>1</v>
      </c>
      <c r="O567" s="112"/>
      <c r="P567" s="69"/>
      <c r="Q567" s="69"/>
      <c r="R567" s="55">
        <f>0.3*13*H567</f>
        <v>7.8</v>
      </c>
      <c r="S567" s="24" t="s">
        <v>1235</v>
      </c>
      <c r="T567"/>
      <c r="U567"/>
      <c r="V567"/>
      <c r="W567"/>
      <c r="X567"/>
      <c r="Y567"/>
      <c r="Z567"/>
      <c r="AA567"/>
      <c r="AB567"/>
      <c r="AC567"/>
      <c r="AD567"/>
      <c r="AE567"/>
      <c r="AF567"/>
      <c r="AG567"/>
      <c r="AH567"/>
      <c r="AI567"/>
      <c r="AJ567"/>
      <c r="AK567"/>
      <c r="AL567"/>
      <c r="AM567"/>
      <c r="AN567"/>
      <c r="AO567"/>
      <c r="AP567"/>
      <c r="AQ567"/>
      <c r="AR567"/>
      <c r="AS567"/>
      <c r="AT567"/>
      <c r="AU567"/>
      <c r="AV567"/>
      <c r="AW567"/>
      <c r="AX567"/>
      <c r="AY567"/>
      <c r="AZ567"/>
      <c r="BA567"/>
      <c r="BB567"/>
      <c r="BC567"/>
      <c r="BD567"/>
      <c r="BE567"/>
      <c r="BF567"/>
      <c r="BG567"/>
      <c r="BH567"/>
      <c r="BI567"/>
      <c r="BJ567"/>
      <c r="BK567"/>
      <c r="BL567"/>
      <c r="BM567"/>
      <c r="BN567"/>
    </row>
    <row r="568" spans="1:66" ht="20.100000000000001" customHeight="1" outlineLevel="2">
      <c r="A568" s="65"/>
      <c r="B568" s="66"/>
      <c r="C568" s="65"/>
      <c r="D568" s="70" t="s">
        <v>1702</v>
      </c>
      <c r="E568" s="66"/>
      <c r="F568" s="33" t="s">
        <v>67</v>
      </c>
      <c r="G568" s="41" t="s">
        <v>730</v>
      </c>
      <c r="H568" s="56">
        <v>4</v>
      </c>
      <c r="I568" s="67"/>
      <c r="J568" s="67"/>
      <c r="K568" s="67"/>
      <c r="L568" s="67"/>
      <c r="M568" s="112"/>
      <c r="N568" s="118"/>
      <c r="O568" s="112"/>
      <c r="P568" s="69"/>
      <c r="Q568" s="69"/>
      <c r="R568" s="69">
        <f>2*H568</f>
        <v>8</v>
      </c>
      <c r="S568" s="68" t="s">
        <v>1703</v>
      </c>
      <c r="T568"/>
      <c r="U568"/>
      <c r="V568"/>
      <c r="W568"/>
      <c r="X568"/>
      <c r="Y568"/>
      <c r="Z568"/>
      <c r="AA568"/>
      <c r="AB568"/>
      <c r="AC568"/>
      <c r="AD568"/>
      <c r="AE568"/>
      <c r="AF568"/>
      <c r="AG568"/>
      <c r="AH568"/>
      <c r="AI568"/>
      <c r="AJ568"/>
      <c r="AK568"/>
      <c r="AL568"/>
      <c r="AM568"/>
      <c r="AN568"/>
      <c r="AO568"/>
      <c r="AP568"/>
      <c r="AQ568"/>
      <c r="AR568"/>
      <c r="AS568"/>
      <c r="AT568"/>
      <c r="AU568"/>
      <c r="AV568"/>
      <c r="AW568"/>
      <c r="AX568"/>
      <c r="AY568"/>
      <c r="AZ568"/>
      <c r="BA568"/>
      <c r="BB568"/>
      <c r="BC568"/>
      <c r="BD568"/>
      <c r="BE568"/>
      <c r="BF568"/>
      <c r="BG568"/>
      <c r="BH568"/>
      <c r="BI568"/>
      <c r="BJ568"/>
      <c r="BK568"/>
      <c r="BL568"/>
      <c r="BM568"/>
      <c r="BN568"/>
    </row>
    <row r="569" spans="1:66" ht="20.100000000000001" customHeight="1" outlineLevel="2">
      <c r="A569" s="24"/>
      <c r="B569" s="41"/>
      <c r="C569" s="33" t="s">
        <v>611</v>
      </c>
      <c r="D569" s="70" t="s">
        <v>593</v>
      </c>
      <c r="E569" s="55"/>
      <c r="F569" s="33" t="s">
        <v>67</v>
      </c>
      <c r="G569" s="41" t="s">
        <v>730</v>
      </c>
      <c r="H569" s="56">
        <v>3</v>
      </c>
      <c r="I569" s="56"/>
      <c r="J569" s="56"/>
      <c r="K569" s="56"/>
      <c r="L569" s="56"/>
      <c r="M569" s="56"/>
      <c r="N569" s="56"/>
      <c r="O569" s="56"/>
      <c r="P569" s="24"/>
      <c r="Q569" s="55"/>
      <c r="R569" s="54">
        <f>H569*14</f>
        <v>42</v>
      </c>
      <c r="S569" s="24"/>
      <c r="T569"/>
      <c r="U569"/>
      <c r="V569"/>
      <c r="W569"/>
      <c r="X569"/>
      <c r="Y569"/>
      <c r="Z569"/>
      <c r="AA569"/>
      <c r="AB569"/>
      <c r="AC569"/>
      <c r="AD569"/>
      <c r="AE569"/>
      <c r="AF569"/>
      <c r="AG569"/>
      <c r="AH569"/>
      <c r="AI569"/>
      <c r="AJ569"/>
      <c r="AK569"/>
      <c r="AL569"/>
      <c r="AM569"/>
      <c r="AN569"/>
      <c r="AO569"/>
      <c r="AP569"/>
      <c r="AQ569"/>
      <c r="AR569"/>
      <c r="AS569"/>
      <c r="AT569"/>
      <c r="AU569"/>
      <c r="AV569"/>
      <c r="AW569"/>
      <c r="AX569"/>
      <c r="AY569"/>
      <c r="AZ569"/>
      <c r="BA569"/>
      <c r="BB569"/>
      <c r="BC569"/>
      <c r="BD569"/>
      <c r="BE569"/>
      <c r="BF569"/>
      <c r="BG569"/>
      <c r="BH569"/>
      <c r="BI569"/>
      <c r="BJ569"/>
      <c r="BK569"/>
      <c r="BL569"/>
      <c r="BM569"/>
      <c r="BN569"/>
    </row>
    <row r="570" spans="1:66" ht="20.100000000000001" customHeight="1" outlineLevel="1">
      <c r="A570" s="24"/>
      <c r="B570" s="41"/>
      <c r="C570" s="33"/>
      <c r="D570" s="70"/>
      <c r="E570" s="55"/>
      <c r="F570" s="125" t="s">
        <v>1829</v>
      </c>
      <c r="G570" s="41"/>
      <c r="H570" s="56"/>
      <c r="I570" s="56"/>
      <c r="J570" s="56"/>
      <c r="K570" s="56"/>
      <c r="L570" s="56"/>
      <c r="M570" s="56"/>
      <c r="N570" s="56"/>
      <c r="O570" s="56"/>
      <c r="P570" s="24"/>
      <c r="Q570" s="55"/>
      <c r="R570" s="54">
        <f>SUBTOTAL(9,R562:R569)</f>
        <v>313.63871447701234</v>
      </c>
      <c r="S570" s="24"/>
      <c r="T570" s="18"/>
      <c r="U570" s="18"/>
      <c r="V570" s="18"/>
      <c r="W570" s="18"/>
      <c r="X570" s="18"/>
      <c r="Y570" s="18"/>
      <c r="Z570" s="18"/>
      <c r="AA570" s="18"/>
      <c r="AB570" s="18"/>
      <c r="AC570" s="18"/>
      <c r="AD570" s="18"/>
      <c r="AE570" s="18"/>
      <c r="AF570" s="18"/>
      <c r="AG570" s="18"/>
      <c r="AH570" s="18"/>
      <c r="AI570" s="18"/>
      <c r="AJ570" s="18"/>
      <c r="AK570" s="18"/>
      <c r="AL570" s="18"/>
      <c r="AM570" s="18"/>
      <c r="AN570" s="18"/>
      <c r="AO570" s="18"/>
      <c r="AP570" s="18"/>
      <c r="AQ570" s="18"/>
      <c r="AR570" s="18"/>
      <c r="AS570" s="18"/>
      <c r="AT570" s="18"/>
      <c r="AU570" s="18"/>
      <c r="AV570" s="18"/>
      <c r="AW570" s="18"/>
      <c r="AX570" s="18"/>
      <c r="AY570" s="18"/>
      <c r="AZ570" s="18"/>
      <c r="BA570" s="18"/>
      <c r="BB570" s="18"/>
      <c r="BC570" s="18"/>
      <c r="BD570" s="18"/>
      <c r="BE570" s="18"/>
      <c r="BF570" s="18"/>
      <c r="BG570" s="18"/>
      <c r="BH570" s="18"/>
      <c r="BI570" s="18"/>
      <c r="BJ570" s="18"/>
      <c r="BK570" s="18"/>
      <c r="BL570" s="18"/>
      <c r="BM570" s="18"/>
      <c r="BN570" s="18"/>
    </row>
    <row r="571" spans="1:66" ht="20.100000000000001" customHeight="1" outlineLevel="2">
      <c r="A571" s="33" t="s">
        <v>192</v>
      </c>
      <c r="B571" s="41" t="s">
        <v>1000</v>
      </c>
      <c r="C571" s="33" t="s">
        <v>611</v>
      </c>
      <c r="D571" s="70" t="s">
        <v>949</v>
      </c>
      <c r="E571" s="47">
        <v>3</v>
      </c>
      <c r="F571" s="33" t="s">
        <v>182</v>
      </c>
      <c r="G571" s="41" t="s">
        <v>183</v>
      </c>
      <c r="H571" s="44">
        <v>18</v>
      </c>
      <c r="I571" s="48">
        <v>48</v>
      </c>
      <c r="J571" s="48">
        <v>48</v>
      </c>
      <c r="K571" s="48">
        <v>0</v>
      </c>
      <c r="L571" s="48">
        <v>0</v>
      </c>
      <c r="M571" s="109"/>
      <c r="N571" s="92">
        <f>IF(H571&lt;25,1,1+(H571-25)/H571)</f>
        <v>1</v>
      </c>
      <c r="O571" s="109">
        <v>1.2</v>
      </c>
      <c r="P571" s="34">
        <f>J571*N571*O571</f>
        <v>57.599999999999994</v>
      </c>
      <c r="Q571" s="34">
        <f>L571*M571*N571</f>
        <v>0</v>
      </c>
      <c r="R571" s="34">
        <f>P571+Q571</f>
        <v>57.599999999999994</v>
      </c>
      <c r="S571" s="31"/>
      <c r="T571"/>
      <c r="U571"/>
      <c r="V571"/>
      <c r="W571"/>
      <c r="X571"/>
      <c r="Y571"/>
      <c r="Z571"/>
      <c r="AA571"/>
      <c r="AB571"/>
      <c r="AC571"/>
      <c r="AD571"/>
      <c r="AE571"/>
      <c r="AF571"/>
      <c r="AG571"/>
      <c r="AH571"/>
      <c r="AI571"/>
      <c r="AJ571"/>
      <c r="AK571"/>
      <c r="AL571"/>
      <c r="AM571"/>
      <c r="AN571"/>
      <c r="AO571"/>
      <c r="AP571"/>
      <c r="AQ571"/>
      <c r="AR571"/>
      <c r="AS571"/>
      <c r="AT571"/>
      <c r="AU571"/>
      <c r="AV571"/>
      <c r="AW571"/>
      <c r="AX571"/>
      <c r="AY571"/>
      <c r="AZ571"/>
      <c r="BA571"/>
      <c r="BB571"/>
      <c r="BC571"/>
      <c r="BD571"/>
      <c r="BE571"/>
      <c r="BF571"/>
      <c r="BG571"/>
      <c r="BH571"/>
      <c r="BI571"/>
      <c r="BJ571"/>
      <c r="BK571"/>
      <c r="BL571"/>
      <c r="BM571"/>
      <c r="BN571"/>
    </row>
    <row r="572" spans="1:66" ht="20.100000000000001" customHeight="1" outlineLevel="1">
      <c r="A572" s="33"/>
      <c r="B572" s="41"/>
      <c r="C572" s="33"/>
      <c r="D572" s="70"/>
      <c r="E572" s="47"/>
      <c r="F572" s="125" t="s">
        <v>1830</v>
      </c>
      <c r="G572" s="41"/>
      <c r="H572" s="44"/>
      <c r="I572" s="48"/>
      <c r="J572" s="48"/>
      <c r="K572" s="48"/>
      <c r="L572" s="48"/>
      <c r="M572" s="109"/>
      <c r="N572" s="92"/>
      <c r="O572" s="109"/>
      <c r="P572" s="34"/>
      <c r="Q572" s="34"/>
      <c r="R572" s="34">
        <f>SUBTOTAL(9,R571:R571)</f>
        <v>57.599999999999994</v>
      </c>
      <c r="S572" s="31"/>
      <c r="T572" s="18"/>
      <c r="U572" s="18"/>
      <c r="V572" s="18"/>
      <c r="W572" s="18"/>
      <c r="X572" s="18"/>
      <c r="Y572" s="18"/>
      <c r="Z572" s="18"/>
      <c r="AA572" s="18"/>
      <c r="AB572" s="18"/>
      <c r="AC572" s="18"/>
      <c r="AD572" s="18"/>
      <c r="AE572" s="18"/>
      <c r="AF572" s="18"/>
      <c r="AG572" s="18"/>
      <c r="AH572" s="18"/>
      <c r="AI572" s="18"/>
      <c r="AJ572" s="18"/>
      <c r="AK572" s="18"/>
      <c r="AL572" s="18"/>
      <c r="AM572" s="18"/>
      <c r="AN572" s="18"/>
      <c r="AO572" s="18"/>
      <c r="AP572" s="18"/>
      <c r="AQ572" s="18"/>
      <c r="AR572" s="18"/>
      <c r="AS572" s="18"/>
      <c r="AT572" s="18"/>
      <c r="AU572" s="18"/>
      <c r="AV572" s="18"/>
      <c r="AW572" s="18"/>
      <c r="AX572" s="18"/>
      <c r="AY572" s="18"/>
      <c r="AZ572" s="18"/>
      <c r="BA572" s="18"/>
      <c r="BB572" s="18"/>
      <c r="BC572" s="18"/>
      <c r="BD572" s="18"/>
      <c r="BE572" s="18"/>
      <c r="BF572" s="18"/>
      <c r="BG572" s="18"/>
      <c r="BH572" s="18"/>
      <c r="BI572" s="18"/>
      <c r="BJ572" s="18"/>
      <c r="BK572" s="18"/>
      <c r="BL572" s="18"/>
      <c r="BM572" s="18"/>
      <c r="BN572" s="18"/>
    </row>
    <row r="573" spans="1:66" ht="20.100000000000001" customHeight="1" outlineLevel="2">
      <c r="A573" s="33" t="s">
        <v>113</v>
      </c>
      <c r="B573" s="41" t="s">
        <v>980</v>
      </c>
      <c r="C573" s="33" t="s">
        <v>611</v>
      </c>
      <c r="D573" s="70" t="s">
        <v>662</v>
      </c>
      <c r="E573" s="47">
        <v>3</v>
      </c>
      <c r="F573" s="33" t="s">
        <v>122</v>
      </c>
      <c r="G573" s="41" t="s">
        <v>123</v>
      </c>
      <c r="H573" s="44">
        <v>33</v>
      </c>
      <c r="I573" s="48">
        <v>48</v>
      </c>
      <c r="J573" s="48">
        <v>32</v>
      </c>
      <c r="K573" s="44">
        <v>0</v>
      </c>
      <c r="L573" s="44">
        <v>16</v>
      </c>
      <c r="M573" s="110" t="s">
        <v>669</v>
      </c>
      <c r="N573" s="92">
        <f>IF(H573&lt;25,1,1+(H573-25)/H573)</f>
        <v>1.2424242424242424</v>
      </c>
      <c r="O573" s="109">
        <v>1</v>
      </c>
      <c r="P573" s="34">
        <f>J573*N573*O573</f>
        <v>39.757575757575758</v>
      </c>
      <c r="Q573" s="34">
        <f>L573*M573*N573</f>
        <v>19.878787878787879</v>
      </c>
      <c r="R573" s="34">
        <f>P573+Q573</f>
        <v>59.63636363636364</v>
      </c>
      <c r="S573" s="31"/>
      <c r="T573"/>
      <c r="U573"/>
      <c r="V573"/>
      <c r="W573"/>
      <c r="X573"/>
      <c r="Y573"/>
      <c r="Z573"/>
      <c r="AA573"/>
      <c r="AB573"/>
      <c r="AC573"/>
      <c r="AD573"/>
      <c r="AE573"/>
      <c r="AF573"/>
      <c r="AG573"/>
      <c r="AH573"/>
      <c r="AI573"/>
      <c r="AJ573"/>
      <c r="AK573"/>
      <c r="AL573"/>
      <c r="AM573"/>
      <c r="AN573"/>
      <c r="AO573"/>
      <c r="AP573"/>
      <c r="AQ573"/>
      <c r="AR573"/>
      <c r="AS573"/>
      <c r="AT573"/>
      <c r="AU573"/>
      <c r="AV573"/>
      <c r="AW573"/>
      <c r="AX573"/>
      <c r="AY573"/>
      <c r="AZ573"/>
      <c r="BA573"/>
      <c r="BB573"/>
      <c r="BC573"/>
      <c r="BD573"/>
      <c r="BE573"/>
      <c r="BF573"/>
      <c r="BG573"/>
      <c r="BH573"/>
      <c r="BI573"/>
      <c r="BJ573"/>
      <c r="BK573"/>
      <c r="BL573"/>
      <c r="BM573"/>
      <c r="BN573"/>
    </row>
    <row r="574" spans="1:66" ht="20.100000000000001" customHeight="1" outlineLevel="2">
      <c r="A574" s="35" t="s">
        <v>113</v>
      </c>
      <c r="B574" s="41" t="s">
        <v>114</v>
      </c>
      <c r="C574" s="33" t="s">
        <v>642</v>
      </c>
      <c r="D574" s="70" t="s">
        <v>949</v>
      </c>
      <c r="E574" s="40">
        <v>3</v>
      </c>
      <c r="F574" s="33" t="s">
        <v>122</v>
      </c>
      <c r="G574" s="41" t="s">
        <v>123</v>
      </c>
      <c r="H574" s="99">
        <v>100</v>
      </c>
      <c r="I574" s="49">
        <v>48</v>
      </c>
      <c r="J574" s="48">
        <v>32</v>
      </c>
      <c r="K574" s="44">
        <v>0</v>
      </c>
      <c r="L574" s="44">
        <v>16</v>
      </c>
      <c r="M574" s="110" t="s">
        <v>669</v>
      </c>
      <c r="N574" s="92">
        <f>IF(H574&lt;25,1,1+(H574-25)/H574)</f>
        <v>1.75</v>
      </c>
      <c r="O574" s="109">
        <v>1</v>
      </c>
      <c r="P574" s="34">
        <f>J574*N574*O574</f>
        <v>56</v>
      </c>
      <c r="Q574" s="34">
        <f>L574*M574*N574</f>
        <v>28</v>
      </c>
      <c r="R574" s="34">
        <f>P574+Q574</f>
        <v>84</v>
      </c>
      <c r="S574" s="31"/>
      <c r="T574"/>
      <c r="U574"/>
      <c r="V574"/>
      <c r="W574"/>
      <c r="X574"/>
      <c r="Y574"/>
      <c r="Z574"/>
      <c r="AA574"/>
      <c r="AB574"/>
      <c r="AC574"/>
      <c r="AD574"/>
      <c r="AE574"/>
      <c r="AF574"/>
      <c r="AG574"/>
      <c r="AH574"/>
      <c r="AI574"/>
      <c r="AJ574"/>
      <c r="AK574"/>
      <c r="AL574"/>
      <c r="AM574"/>
      <c r="AN574"/>
      <c r="AO574"/>
      <c r="AP574"/>
      <c r="AQ574"/>
      <c r="AR574"/>
      <c r="AS574"/>
      <c r="AT574"/>
      <c r="AU574"/>
      <c r="AV574"/>
      <c r="AW574"/>
      <c r="AX574"/>
      <c r="AY574"/>
      <c r="AZ574"/>
      <c r="BA574"/>
      <c r="BB574"/>
      <c r="BC574"/>
      <c r="BD574"/>
      <c r="BE574"/>
      <c r="BF574"/>
      <c r="BG574"/>
      <c r="BH574"/>
      <c r="BI574"/>
      <c r="BJ574"/>
      <c r="BK574"/>
      <c r="BL574"/>
      <c r="BM574"/>
      <c r="BN574"/>
    </row>
    <row r="575" spans="1:66" ht="20.100000000000001" customHeight="1" outlineLevel="2">
      <c r="A575" s="33" t="s">
        <v>522</v>
      </c>
      <c r="B575" s="41" t="s">
        <v>523</v>
      </c>
      <c r="C575" s="33" t="s">
        <v>611</v>
      </c>
      <c r="D575" s="70" t="s">
        <v>949</v>
      </c>
      <c r="E575" s="47">
        <v>3</v>
      </c>
      <c r="F575" s="33" t="s">
        <v>122</v>
      </c>
      <c r="G575" s="41" t="s">
        <v>123</v>
      </c>
      <c r="H575" s="44">
        <v>24</v>
      </c>
      <c r="I575" s="48">
        <v>48</v>
      </c>
      <c r="J575" s="48">
        <v>48</v>
      </c>
      <c r="K575" s="48">
        <v>0</v>
      </c>
      <c r="L575" s="48">
        <v>0</v>
      </c>
      <c r="M575" s="109"/>
      <c r="N575" s="92">
        <f>IF(H575&lt;25,1,1+(H575-25)/H575)</f>
        <v>1</v>
      </c>
      <c r="O575" s="109">
        <v>1</v>
      </c>
      <c r="P575" s="34">
        <f>J575*N575*O575</f>
        <v>48</v>
      </c>
      <c r="Q575" s="34">
        <f>L575*M575*N575</f>
        <v>0</v>
      </c>
      <c r="R575" s="34">
        <f>P575+Q575</f>
        <v>48</v>
      </c>
      <c r="S575" s="31"/>
      <c r="T575"/>
      <c r="U575"/>
      <c r="V575"/>
      <c r="W575"/>
      <c r="X575"/>
      <c r="Y575"/>
      <c r="Z575"/>
      <c r="AA575"/>
      <c r="AB575"/>
      <c r="AC575"/>
      <c r="AD575"/>
      <c r="AE575"/>
      <c r="AF575"/>
      <c r="AG575"/>
      <c r="AH575"/>
      <c r="AI575"/>
      <c r="AJ575"/>
      <c r="AK575"/>
      <c r="AL575"/>
      <c r="AM575"/>
      <c r="AN575"/>
      <c r="AO575"/>
      <c r="AP575"/>
      <c r="AQ575"/>
      <c r="AR575"/>
      <c r="AS575"/>
      <c r="AT575"/>
      <c r="AU575"/>
      <c r="AV575"/>
      <c r="AW575"/>
      <c r="AX575"/>
      <c r="AY575"/>
      <c r="AZ575"/>
      <c r="BA575"/>
      <c r="BB575"/>
      <c r="BC575"/>
      <c r="BD575"/>
      <c r="BE575"/>
      <c r="BF575"/>
      <c r="BG575"/>
      <c r="BH575"/>
      <c r="BI575"/>
      <c r="BJ575"/>
      <c r="BK575"/>
      <c r="BL575"/>
      <c r="BM575"/>
      <c r="BN575"/>
    </row>
    <row r="576" spans="1:66" ht="20.100000000000001" customHeight="1" outlineLevel="2">
      <c r="A576" s="57" t="s">
        <v>1308</v>
      </c>
      <c r="B576" s="60" t="s">
        <v>1309</v>
      </c>
      <c r="C576" s="57" t="s">
        <v>1509</v>
      </c>
      <c r="D576" s="70" t="s">
        <v>1502</v>
      </c>
      <c r="E576" s="62" t="s">
        <v>1444</v>
      </c>
      <c r="F576" s="33" t="s">
        <v>122</v>
      </c>
      <c r="G576" s="41" t="s">
        <v>1570</v>
      </c>
      <c r="H576" s="87">
        <v>25</v>
      </c>
      <c r="I576" s="56" t="s">
        <v>1494</v>
      </c>
      <c r="J576" s="56" t="s">
        <v>1495</v>
      </c>
      <c r="K576" s="56" t="s">
        <v>1494</v>
      </c>
      <c r="L576" s="56" t="s">
        <v>1495</v>
      </c>
      <c r="M576" s="56">
        <v>2</v>
      </c>
      <c r="N576" s="92"/>
      <c r="O576" s="112"/>
      <c r="P576" s="69"/>
      <c r="Q576" s="69"/>
      <c r="R576" s="69">
        <v>32</v>
      </c>
      <c r="S576" s="68" t="s">
        <v>1498</v>
      </c>
      <c r="T576"/>
      <c r="U576"/>
      <c r="V576"/>
      <c r="W576"/>
      <c r="X576"/>
      <c r="Y576"/>
      <c r="Z576"/>
      <c r="AA576"/>
      <c r="AB576"/>
      <c r="AC576"/>
      <c r="AD576"/>
      <c r="AE576"/>
      <c r="AF576"/>
      <c r="AG576"/>
      <c r="AH576"/>
      <c r="AI576"/>
      <c r="AJ576"/>
      <c r="AK576"/>
      <c r="AL576"/>
      <c r="AM576"/>
      <c r="AN576"/>
      <c r="AO576"/>
      <c r="AP576"/>
      <c r="AQ576"/>
      <c r="AR576"/>
      <c r="AS576"/>
      <c r="AT576"/>
      <c r="AU576"/>
      <c r="AV576"/>
      <c r="AW576"/>
      <c r="AX576"/>
      <c r="AY576"/>
      <c r="AZ576"/>
      <c r="BA576"/>
      <c r="BB576"/>
      <c r="BC576"/>
      <c r="BD576"/>
      <c r="BE576"/>
      <c r="BF576"/>
      <c r="BG576"/>
      <c r="BH576"/>
      <c r="BI576"/>
      <c r="BJ576"/>
      <c r="BK576"/>
      <c r="BL576"/>
      <c r="BM576"/>
      <c r="BN576"/>
    </row>
    <row r="577" spans="1:66" ht="20.100000000000001" customHeight="1" outlineLevel="2">
      <c r="A577" s="35" t="s">
        <v>367</v>
      </c>
      <c r="B577" s="41" t="s">
        <v>1001</v>
      </c>
      <c r="C577" s="33" t="s">
        <v>642</v>
      </c>
      <c r="D577" s="70" t="s">
        <v>949</v>
      </c>
      <c r="E577" s="40">
        <v>3</v>
      </c>
      <c r="F577" s="33" t="s">
        <v>122</v>
      </c>
      <c r="G577" s="41" t="s">
        <v>123</v>
      </c>
      <c r="H577" s="99">
        <v>19</v>
      </c>
      <c r="I577" s="49">
        <v>48</v>
      </c>
      <c r="J577" s="49">
        <v>48</v>
      </c>
      <c r="K577" s="43">
        <v>0</v>
      </c>
      <c r="L577" s="49">
        <v>0</v>
      </c>
      <c r="M577" s="109"/>
      <c r="N577" s="92">
        <f>IF(H577&lt;25,1,1+(H577-25)/H577)</f>
        <v>1</v>
      </c>
      <c r="O577" s="109">
        <v>1</v>
      </c>
      <c r="P577" s="34">
        <f>J577*N577*O577</f>
        <v>48</v>
      </c>
      <c r="Q577" s="34">
        <f>L577*M577*N577</f>
        <v>0</v>
      </c>
      <c r="R577" s="34">
        <f>P577+Q577</f>
        <v>48</v>
      </c>
      <c r="S577" s="31"/>
      <c r="T577"/>
      <c r="U577"/>
      <c r="V577"/>
      <c r="W577"/>
      <c r="X577"/>
      <c r="Y577"/>
      <c r="Z577"/>
      <c r="AA577"/>
      <c r="AB577"/>
      <c r="AC577"/>
      <c r="AD577"/>
      <c r="AE577"/>
      <c r="AF577"/>
      <c r="AG577"/>
      <c r="AH577"/>
      <c r="AI577"/>
      <c r="AJ577"/>
      <c r="AK577"/>
      <c r="AL577"/>
      <c r="AM577"/>
      <c r="AN577"/>
      <c r="AO577"/>
      <c r="AP577"/>
      <c r="AQ577"/>
      <c r="AR577"/>
      <c r="AS577"/>
      <c r="AT577"/>
      <c r="AU577"/>
      <c r="AV577"/>
      <c r="AW577"/>
      <c r="AX577"/>
      <c r="AY577"/>
      <c r="AZ577"/>
      <c r="BA577"/>
      <c r="BB577"/>
      <c r="BC577"/>
      <c r="BD577"/>
      <c r="BE577"/>
      <c r="BF577"/>
      <c r="BG577"/>
      <c r="BH577"/>
      <c r="BI577"/>
      <c r="BJ577"/>
      <c r="BK577"/>
      <c r="BL577"/>
      <c r="BM577"/>
      <c r="BN577"/>
    </row>
    <row r="578" spans="1:66" ht="20.100000000000001" customHeight="1" outlineLevel="2">
      <c r="A578" s="57" t="s">
        <v>1426</v>
      </c>
      <c r="B578" s="60" t="s">
        <v>1427</v>
      </c>
      <c r="C578" s="57" t="s">
        <v>1636</v>
      </c>
      <c r="D578" s="70" t="s">
        <v>1632</v>
      </c>
      <c r="E578" s="62" t="s">
        <v>1444</v>
      </c>
      <c r="F578" s="33" t="s">
        <v>122</v>
      </c>
      <c r="G578" s="41" t="s">
        <v>1641</v>
      </c>
      <c r="H578" s="87" t="s">
        <v>1494</v>
      </c>
      <c r="I578" s="56" t="s">
        <v>1494</v>
      </c>
      <c r="J578" s="56" t="s">
        <v>1496</v>
      </c>
      <c r="K578" s="56" t="s">
        <v>1494</v>
      </c>
      <c r="L578" s="56" t="s">
        <v>1496</v>
      </c>
      <c r="M578" s="56">
        <v>1</v>
      </c>
      <c r="N578" s="92"/>
      <c r="O578" s="112"/>
      <c r="P578" s="69"/>
      <c r="Q578" s="69"/>
      <c r="R578" s="69">
        <v>16</v>
      </c>
      <c r="S578" s="68" t="s">
        <v>1498</v>
      </c>
      <c r="T578"/>
      <c r="U578"/>
      <c r="V578"/>
      <c r="W578"/>
      <c r="X578"/>
      <c r="Y578"/>
      <c r="Z578"/>
      <c r="AA578"/>
      <c r="AB578"/>
      <c r="AC578"/>
      <c r="AD578"/>
      <c r="AE578"/>
      <c r="AF578"/>
      <c r="AG578"/>
      <c r="AH578"/>
      <c r="AI578"/>
      <c r="AJ578"/>
      <c r="AK578"/>
      <c r="AL578"/>
      <c r="AM578"/>
      <c r="AN578"/>
      <c r="AO578"/>
      <c r="AP578"/>
      <c r="AQ578"/>
      <c r="AR578"/>
      <c r="AS578"/>
      <c r="AT578"/>
      <c r="AU578"/>
      <c r="AV578"/>
      <c r="AW578"/>
      <c r="AX578"/>
      <c r="AY578"/>
      <c r="AZ578"/>
      <c r="BA578"/>
      <c r="BB578"/>
      <c r="BC578"/>
      <c r="BD578"/>
      <c r="BE578"/>
      <c r="BF578"/>
      <c r="BG578"/>
      <c r="BH578"/>
      <c r="BI578"/>
      <c r="BJ578"/>
      <c r="BK578"/>
      <c r="BL578"/>
      <c r="BM578"/>
      <c r="BN578"/>
    </row>
    <row r="579" spans="1:66" ht="20.100000000000001" customHeight="1" outlineLevel="2">
      <c r="A579" s="65"/>
      <c r="B579" s="66"/>
      <c r="C579" s="24" t="s">
        <v>642</v>
      </c>
      <c r="D579" s="70" t="s">
        <v>1223</v>
      </c>
      <c r="E579" s="55">
        <v>14</v>
      </c>
      <c r="F579" s="33" t="s">
        <v>122</v>
      </c>
      <c r="G579" s="41" t="s">
        <v>1207</v>
      </c>
      <c r="H579" s="90">
        <v>2</v>
      </c>
      <c r="I579" s="67"/>
      <c r="J579" s="67"/>
      <c r="K579" s="67"/>
      <c r="L579" s="67"/>
      <c r="M579" s="112"/>
      <c r="N579" s="92">
        <f>IF(H579&lt;25,1,1+(H579-25)/H579)</f>
        <v>1</v>
      </c>
      <c r="O579" s="112"/>
      <c r="P579" s="69"/>
      <c r="Q579" s="69"/>
      <c r="R579" s="55">
        <f>0.3*13*H579</f>
        <v>7.8</v>
      </c>
      <c r="S579" s="68" t="s">
        <v>1235</v>
      </c>
      <c r="T579"/>
      <c r="U579"/>
      <c r="V579"/>
      <c r="W579"/>
      <c r="X579"/>
      <c r="Y579"/>
      <c r="Z579"/>
      <c r="AA579"/>
      <c r="AB579"/>
      <c r="AC579"/>
      <c r="AD579"/>
      <c r="AE579"/>
      <c r="AF579"/>
      <c r="AG579"/>
      <c r="AH579"/>
      <c r="AI579"/>
      <c r="AJ579"/>
      <c r="AK579"/>
      <c r="AL579"/>
      <c r="AM579"/>
      <c r="AN579"/>
      <c r="AO579"/>
      <c r="AP579"/>
      <c r="AQ579"/>
      <c r="AR579"/>
      <c r="AS579"/>
      <c r="AT579"/>
      <c r="AU579"/>
      <c r="AV579"/>
      <c r="AW579"/>
      <c r="AX579"/>
      <c r="AY579"/>
      <c r="AZ579"/>
      <c r="BA579"/>
      <c r="BB579"/>
      <c r="BC579"/>
      <c r="BD579"/>
      <c r="BE579"/>
      <c r="BF579"/>
      <c r="BG579"/>
      <c r="BH579"/>
      <c r="BI579"/>
      <c r="BJ579"/>
      <c r="BK579"/>
      <c r="BL579"/>
      <c r="BM579"/>
      <c r="BN579"/>
    </row>
    <row r="580" spans="1:66" ht="20.100000000000001" customHeight="1" outlineLevel="2">
      <c r="A580" s="65"/>
      <c r="B580" s="66"/>
      <c r="C580" s="65"/>
      <c r="D580" s="70" t="s">
        <v>1702</v>
      </c>
      <c r="E580" s="66"/>
      <c r="F580" s="33" t="s">
        <v>122</v>
      </c>
      <c r="G580" s="41" t="s">
        <v>731</v>
      </c>
      <c r="H580" s="56">
        <v>4</v>
      </c>
      <c r="I580" s="67"/>
      <c r="J580" s="67"/>
      <c r="K580" s="67"/>
      <c r="L580" s="67"/>
      <c r="M580" s="112"/>
      <c r="N580" s="118"/>
      <c r="O580" s="112"/>
      <c r="P580" s="69"/>
      <c r="Q580" s="69"/>
      <c r="R580" s="69">
        <f>2*H580</f>
        <v>8</v>
      </c>
      <c r="S580" s="68" t="s">
        <v>1703</v>
      </c>
      <c r="T580"/>
      <c r="U580"/>
      <c r="V580"/>
      <c r="W580"/>
      <c r="X580"/>
      <c r="Y580"/>
      <c r="Z580"/>
      <c r="AA580"/>
      <c r="AB580"/>
      <c r="AC580"/>
      <c r="AD580"/>
      <c r="AE580"/>
      <c r="AF580"/>
      <c r="AG580"/>
      <c r="AH580"/>
      <c r="AI580"/>
      <c r="AJ580"/>
      <c r="AK580"/>
      <c r="AL580"/>
      <c r="AM580"/>
      <c r="AN580"/>
      <c r="AO580"/>
      <c r="AP580"/>
      <c r="AQ580"/>
      <c r="AR580"/>
      <c r="AS580"/>
      <c r="AT580"/>
      <c r="AU580"/>
      <c r="AV580"/>
      <c r="AW580"/>
      <c r="AX580"/>
      <c r="AY580"/>
      <c r="AZ580"/>
      <c r="BA580"/>
      <c r="BB580"/>
      <c r="BC580"/>
      <c r="BD580"/>
      <c r="BE580"/>
      <c r="BF580"/>
      <c r="BG580"/>
      <c r="BH580"/>
      <c r="BI580"/>
      <c r="BJ580"/>
      <c r="BK580"/>
      <c r="BL580"/>
      <c r="BM580"/>
      <c r="BN580"/>
    </row>
    <row r="581" spans="1:66" ht="20.100000000000001" customHeight="1" outlineLevel="2">
      <c r="A581" s="24"/>
      <c r="B581" s="41"/>
      <c r="C581" s="33" t="s">
        <v>611</v>
      </c>
      <c r="D581" s="70" t="s">
        <v>593</v>
      </c>
      <c r="E581" s="55"/>
      <c r="F581" s="33" t="s">
        <v>122</v>
      </c>
      <c r="G581" s="41" t="s">
        <v>731</v>
      </c>
      <c r="H581" s="56">
        <v>4</v>
      </c>
      <c r="I581" s="56"/>
      <c r="J581" s="56"/>
      <c r="K581" s="56"/>
      <c r="L581" s="56"/>
      <c r="M581" s="56"/>
      <c r="N581" s="56"/>
      <c r="O581" s="56"/>
      <c r="P581" s="24"/>
      <c r="Q581" s="55"/>
      <c r="R581" s="54">
        <f>H581*14</f>
        <v>56</v>
      </c>
      <c r="S581" s="24"/>
      <c r="T581"/>
      <c r="U581"/>
      <c r="V581"/>
      <c r="W581"/>
      <c r="X581"/>
      <c r="Y581"/>
      <c r="Z581"/>
      <c r="AA581"/>
      <c r="AB581"/>
      <c r="AC581"/>
      <c r="AD581"/>
      <c r="AE581"/>
      <c r="AF581"/>
      <c r="AG581"/>
      <c r="AH581"/>
      <c r="AI581"/>
      <c r="AJ581"/>
      <c r="AK581"/>
      <c r="AL581"/>
      <c r="AM581"/>
      <c r="AN581"/>
      <c r="AO581"/>
      <c r="AP581"/>
      <c r="AQ581"/>
      <c r="AR581"/>
      <c r="AS581"/>
      <c r="AT581"/>
      <c r="AU581"/>
      <c r="AV581"/>
      <c r="AW581"/>
      <c r="AX581"/>
      <c r="AY581"/>
      <c r="AZ581"/>
      <c r="BA581"/>
      <c r="BB581"/>
      <c r="BC581"/>
      <c r="BD581"/>
      <c r="BE581"/>
      <c r="BF581"/>
      <c r="BG581"/>
      <c r="BH581"/>
      <c r="BI581"/>
      <c r="BJ581"/>
      <c r="BK581"/>
      <c r="BL581"/>
      <c r="BM581"/>
      <c r="BN581"/>
    </row>
    <row r="582" spans="1:66" ht="20.100000000000001" customHeight="1" outlineLevel="1">
      <c r="A582" s="24"/>
      <c r="B582" s="41"/>
      <c r="C582" s="33"/>
      <c r="D582" s="70"/>
      <c r="E582" s="55"/>
      <c r="F582" s="125" t="s">
        <v>1831</v>
      </c>
      <c r="G582" s="41"/>
      <c r="H582" s="56"/>
      <c r="I582" s="56"/>
      <c r="J582" s="56"/>
      <c r="K582" s="56"/>
      <c r="L582" s="56"/>
      <c r="M582" s="56"/>
      <c r="N582" s="56"/>
      <c r="O582" s="56"/>
      <c r="P582" s="24"/>
      <c r="Q582" s="55"/>
      <c r="R582" s="54">
        <f>SUBTOTAL(9,R573:R581)</f>
        <v>359.43636363636364</v>
      </c>
      <c r="S582" s="24"/>
      <c r="T582" s="18"/>
      <c r="U582" s="18"/>
      <c r="V582" s="18"/>
      <c r="W582" s="18"/>
      <c r="X582" s="18"/>
      <c r="Y582" s="18"/>
      <c r="Z582" s="18"/>
      <c r="AA582" s="18"/>
      <c r="AB582" s="18"/>
      <c r="AC582" s="18"/>
      <c r="AD582" s="18"/>
      <c r="AE582" s="18"/>
      <c r="AF582" s="18"/>
      <c r="AG582" s="18"/>
      <c r="AH582" s="18"/>
      <c r="AI582" s="18"/>
      <c r="AJ582" s="18"/>
      <c r="AK582" s="18"/>
      <c r="AL582" s="18"/>
      <c r="AM582" s="18"/>
      <c r="AN582" s="18"/>
      <c r="AO582" s="18"/>
      <c r="AP582" s="18"/>
      <c r="AQ582" s="18"/>
      <c r="AR582" s="18"/>
      <c r="AS582" s="18"/>
      <c r="AT582" s="18"/>
      <c r="AU582" s="18"/>
      <c r="AV582" s="18"/>
      <c r="AW582" s="18"/>
      <c r="AX582" s="18"/>
      <c r="AY582" s="18"/>
      <c r="AZ582" s="18"/>
      <c r="BA582" s="18"/>
      <c r="BB582" s="18"/>
      <c r="BC582" s="18"/>
      <c r="BD582" s="18"/>
      <c r="BE582" s="18"/>
      <c r="BF582" s="18"/>
      <c r="BG582" s="18"/>
      <c r="BH582" s="18"/>
      <c r="BI582" s="18"/>
      <c r="BJ582" s="18"/>
      <c r="BK582" s="18"/>
      <c r="BL582" s="18"/>
      <c r="BM582" s="18"/>
      <c r="BN582" s="18"/>
    </row>
    <row r="583" spans="1:66" ht="20.100000000000001" customHeight="1" outlineLevel="2">
      <c r="A583" s="35" t="s">
        <v>167</v>
      </c>
      <c r="B583" s="41" t="s">
        <v>168</v>
      </c>
      <c r="C583" s="33" t="s">
        <v>642</v>
      </c>
      <c r="D583" s="70" t="s">
        <v>949</v>
      </c>
      <c r="E583" s="40">
        <v>3</v>
      </c>
      <c r="F583" s="33" t="s">
        <v>169</v>
      </c>
      <c r="G583" s="41" t="s">
        <v>170</v>
      </c>
      <c r="H583" s="99">
        <v>9</v>
      </c>
      <c r="I583" s="49">
        <v>48</v>
      </c>
      <c r="J583" s="49">
        <v>48</v>
      </c>
      <c r="K583" s="43">
        <v>0</v>
      </c>
      <c r="L583" s="49">
        <v>0</v>
      </c>
      <c r="M583" s="109"/>
      <c r="N583" s="92">
        <f>IF(H583&lt;25,1,1+(H583-25)/H583)</f>
        <v>1</v>
      </c>
      <c r="O583" s="109">
        <v>1</v>
      </c>
      <c r="P583" s="34">
        <f>J583*N583*O583</f>
        <v>48</v>
      </c>
      <c r="Q583" s="34">
        <f>L583*M583*N583</f>
        <v>0</v>
      </c>
      <c r="R583" s="34">
        <f>P583+Q583</f>
        <v>48</v>
      </c>
      <c r="S583" s="31"/>
      <c r="T583"/>
      <c r="U583"/>
      <c r="V583"/>
      <c r="W583"/>
      <c r="X583"/>
      <c r="Y583"/>
      <c r="Z583"/>
      <c r="AA583"/>
      <c r="AB583"/>
      <c r="AC583"/>
      <c r="AD583"/>
      <c r="AE583"/>
      <c r="AF583"/>
      <c r="AG583"/>
      <c r="AH583"/>
      <c r="AI583"/>
      <c r="AJ583"/>
      <c r="AK583"/>
      <c r="AL583"/>
      <c r="AM583"/>
      <c r="AN583"/>
      <c r="AO583"/>
      <c r="AP583"/>
      <c r="AQ583"/>
      <c r="AR583"/>
      <c r="AS583"/>
      <c r="AT583"/>
      <c r="AU583"/>
      <c r="AV583"/>
      <c r="AW583"/>
      <c r="AX583"/>
      <c r="AY583"/>
      <c r="AZ583"/>
      <c r="BA583"/>
      <c r="BB583"/>
      <c r="BC583"/>
      <c r="BD583"/>
      <c r="BE583"/>
      <c r="BF583"/>
      <c r="BG583"/>
      <c r="BH583"/>
      <c r="BI583"/>
      <c r="BJ583"/>
      <c r="BK583"/>
      <c r="BL583"/>
      <c r="BM583"/>
      <c r="BN583"/>
    </row>
    <row r="584" spans="1:66" ht="20.100000000000001" customHeight="1" outlineLevel="2">
      <c r="A584" s="57" t="s">
        <v>1280</v>
      </c>
      <c r="B584" s="60" t="s">
        <v>1281</v>
      </c>
      <c r="C584" s="57" t="s">
        <v>1504</v>
      </c>
      <c r="D584" s="70" t="s">
        <v>1502</v>
      </c>
      <c r="E584" s="62" t="s">
        <v>1444</v>
      </c>
      <c r="F584" s="33" t="s">
        <v>169</v>
      </c>
      <c r="G584" s="41" t="s">
        <v>1549</v>
      </c>
      <c r="H584" s="87" t="s">
        <v>1470</v>
      </c>
      <c r="I584" s="56" t="s">
        <v>1494</v>
      </c>
      <c r="J584" s="56" t="s">
        <v>1496</v>
      </c>
      <c r="K584" s="56" t="s">
        <v>1494</v>
      </c>
      <c r="L584" s="56" t="s">
        <v>1496</v>
      </c>
      <c r="M584" s="56">
        <v>1</v>
      </c>
      <c r="N584" s="92"/>
      <c r="O584" s="112"/>
      <c r="P584" s="69"/>
      <c r="Q584" s="69"/>
      <c r="R584" s="69">
        <v>16</v>
      </c>
      <c r="S584" s="68" t="s">
        <v>1498</v>
      </c>
      <c r="T584"/>
      <c r="U584"/>
      <c r="V584"/>
      <c r="W584"/>
      <c r="X584"/>
      <c r="Y584"/>
      <c r="Z584"/>
      <c r="AA584"/>
      <c r="AB584"/>
      <c r="AC584"/>
      <c r="AD584"/>
      <c r="AE584"/>
      <c r="AF584"/>
      <c r="AG584"/>
      <c r="AH584"/>
      <c r="AI584"/>
      <c r="AJ584"/>
      <c r="AK584"/>
      <c r="AL584"/>
      <c r="AM584"/>
      <c r="AN584"/>
      <c r="AO584"/>
      <c r="AP584"/>
      <c r="AQ584"/>
      <c r="AR584"/>
      <c r="AS584"/>
      <c r="AT584"/>
      <c r="AU584"/>
      <c r="AV584"/>
      <c r="AW584"/>
      <c r="AX584"/>
      <c r="AY584"/>
      <c r="AZ584"/>
      <c r="BA584"/>
      <c r="BB584"/>
      <c r="BC584"/>
      <c r="BD584"/>
      <c r="BE584"/>
      <c r="BF584"/>
      <c r="BG584"/>
      <c r="BH584"/>
      <c r="BI584"/>
      <c r="BJ584"/>
      <c r="BK584"/>
      <c r="BL584"/>
      <c r="BM584"/>
      <c r="BN584"/>
    </row>
    <row r="585" spans="1:66" ht="20.100000000000001" customHeight="1" outlineLevel="2">
      <c r="A585" s="35" t="s">
        <v>222</v>
      </c>
      <c r="B585" s="41" t="s">
        <v>1002</v>
      </c>
      <c r="C585" s="33" t="s">
        <v>642</v>
      </c>
      <c r="D585" s="70" t="s">
        <v>949</v>
      </c>
      <c r="E585" s="40">
        <v>2</v>
      </c>
      <c r="F585" s="33" t="s">
        <v>169</v>
      </c>
      <c r="G585" s="41" t="s">
        <v>170</v>
      </c>
      <c r="H585" s="99">
        <v>4</v>
      </c>
      <c r="I585" s="49">
        <v>32</v>
      </c>
      <c r="J585" s="49">
        <v>32</v>
      </c>
      <c r="K585" s="43">
        <v>0</v>
      </c>
      <c r="L585" s="49">
        <v>0</v>
      </c>
      <c r="M585" s="109"/>
      <c r="N585" s="92">
        <f>IF(H585&lt;25,1,1+(H585-25)/H585)</f>
        <v>1</v>
      </c>
      <c r="O585" s="109">
        <v>1</v>
      </c>
      <c r="P585" s="34">
        <f>J585*N585*O585</f>
        <v>32</v>
      </c>
      <c r="Q585" s="34">
        <f>L585*M585*N585</f>
        <v>0</v>
      </c>
      <c r="R585" s="34">
        <f>P585+Q585</f>
        <v>32</v>
      </c>
      <c r="S585" s="31"/>
      <c r="T585"/>
      <c r="U585"/>
      <c r="V585"/>
      <c r="W585"/>
      <c r="X585"/>
      <c r="Y585"/>
      <c r="Z585"/>
      <c r="AA585"/>
      <c r="AB585"/>
      <c r="AC585"/>
      <c r="AD585"/>
      <c r="AE585"/>
      <c r="AF585"/>
      <c r="AG585"/>
      <c r="AH585"/>
      <c r="AI585"/>
      <c r="AJ585"/>
      <c r="AK585"/>
      <c r="AL585"/>
      <c r="AM585"/>
      <c r="AN585"/>
      <c r="AO585"/>
      <c r="AP585"/>
      <c r="AQ585"/>
      <c r="AR585"/>
      <c r="AS585"/>
      <c r="AT585"/>
      <c r="AU585"/>
      <c r="AV585"/>
      <c r="AW585"/>
      <c r="AX585"/>
      <c r="AY585"/>
      <c r="AZ585"/>
      <c r="BA585"/>
      <c r="BB585"/>
      <c r="BC585"/>
      <c r="BD585"/>
      <c r="BE585"/>
      <c r="BF585"/>
      <c r="BG585"/>
      <c r="BH585"/>
      <c r="BI585"/>
      <c r="BJ585"/>
      <c r="BK585"/>
      <c r="BL585"/>
      <c r="BM585"/>
      <c r="BN585"/>
    </row>
    <row r="586" spans="1:66" ht="20.100000000000001" customHeight="1" outlineLevel="2">
      <c r="A586" s="65"/>
      <c r="B586" s="66"/>
      <c r="C586" s="65"/>
      <c r="D586" s="70" t="s">
        <v>1702</v>
      </c>
      <c r="E586" s="66"/>
      <c r="F586" s="33" t="s">
        <v>169</v>
      </c>
      <c r="G586" s="41" t="s">
        <v>732</v>
      </c>
      <c r="H586" s="56">
        <v>4</v>
      </c>
      <c r="I586" s="67"/>
      <c r="J586" s="67"/>
      <c r="K586" s="67"/>
      <c r="L586" s="67"/>
      <c r="M586" s="112"/>
      <c r="N586" s="118"/>
      <c r="O586" s="112"/>
      <c r="P586" s="69"/>
      <c r="Q586" s="69"/>
      <c r="R586" s="69">
        <f>2*H586</f>
        <v>8</v>
      </c>
      <c r="S586" s="68" t="s">
        <v>1703</v>
      </c>
      <c r="T586"/>
      <c r="U586"/>
      <c r="V586"/>
      <c r="W586"/>
      <c r="X586"/>
      <c r="Y586"/>
      <c r="Z586"/>
      <c r="AA586"/>
      <c r="AB586"/>
      <c r="AC586"/>
      <c r="AD586"/>
      <c r="AE586"/>
      <c r="AF586"/>
      <c r="AG586"/>
      <c r="AH586"/>
      <c r="AI586"/>
      <c r="AJ586"/>
      <c r="AK586"/>
      <c r="AL586"/>
      <c r="AM586"/>
      <c r="AN586"/>
      <c r="AO586"/>
      <c r="AP586"/>
      <c r="AQ586"/>
      <c r="AR586"/>
      <c r="AS586"/>
      <c r="AT586"/>
      <c r="AU586"/>
      <c r="AV586"/>
      <c r="AW586"/>
      <c r="AX586"/>
      <c r="AY586"/>
      <c r="AZ586"/>
      <c r="BA586"/>
      <c r="BB586"/>
      <c r="BC586"/>
      <c r="BD586"/>
      <c r="BE586"/>
      <c r="BF586"/>
      <c r="BG586"/>
      <c r="BH586"/>
      <c r="BI586"/>
      <c r="BJ586"/>
      <c r="BK586"/>
      <c r="BL586"/>
      <c r="BM586"/>
      <c r="BN586"/>
    </row>
    <row r="587" spans="1:66" ht="20.100000000000001" customHeight="1" outlineLevel="2">
      <c r="A587" s="24"/>
      <c r="B587" s="41"/>
      <c r="C587" s="33" t="s">
        <v>611</v>
      </c>
      <c r="D587" s="70" t="s">
        <v>593</v>
      </c>
      <c r="E587" s="55"/>
      <c r="F587" s="33" t="s">
        <v>169</v>
      </c>
      <c r="G587" s="41" t="s">
        <v>732</v>
      </c>
      <c r="H587" s="56">
        <v>1</v>
      </c>
      <c r="I587" s="56"/>
      <c r="J587" s="56"/>
      <c r="K587" s="56"/>
      <c r="L587" s="56"/>
      <c r="M587" s="56"/>
      <c r="N587" s="56"/>
      <c r="O587" s="56"/>
      <c r="P587" s="24"/>
      <c r="Q587" s="55"/>
      <c r="R587" s="54">
        <f>H587*14</f>
        <v>14</v>
      </c>
      <c r="S587" s="24"/>
      <c r="T587"/>
      <c r="U587"/>
      <c r="V587"/>
      <c r="W587"/>
      <c r="X587"/>
      <c r="Y587"/>
      <c r="Z587"/>
      <c r="AA587"/>
      <c r="AB587"/>
      <c r="AC587"/>
      <c r="AD587"/>
      <c r="AE587"/>
      <c r="AF587"/>
      <c r="AG587"/>
      <c r="AH587"/>
      <c r="AI587"/>
      <c r="AJ587"/>
      <c r="AK587"/>
      <c r="AL587"/>
      <c r="AM587"/>
      <c r="AN587"/>
      <c r="AO587"/>
      <c r="AP587"/>
      <c r="AQ587"/>
      <c r="AR587"/>
      <c r="AS587"/>
      <c r="AT587"/>
      <c r="AU587"/>
      <c r="AV587"/>
      <c r="AW587"/>
      <c r="AX587"/>
      <c r="AY587"/>
      <c r="AZ587"/>
      <c r="BA587"/>
      <c r="BB587"/>
      <c r="BC587"/>
      <c r="BD587"/>
      <c r="BE587"/>
      <c r="BF587"/>
      <c r="BG587"/>
      <c r="BH587"/>
      <c r="BI587"/>
      <c r="BJ587"/>
      <c r="BK587"/>
      <c r="BL587"/>
      <c r="BM587"/>
      <c r="BN587"/>
    </row>
    <row r="588" spans="1:66" ht="20.100000000000001" customHeight="1" outlineLevel="1">
      <c r="A588" s="24"/>
      <c r="B588" s="41"/>
      <c r="C588" s="33"/>
      <c r="D588" s="70"/>
      <c r="E588" s="55"/>
      <c r="F588" s="125" t="s">
        <v>1832</v>
      </c>
      <c r="G588" s="41"/>
      <c r="H588" s="56"/>
      <c r="I588" s="56"/>
      <c r="J588" s="56"/>
      <c r="K588" s="56"/>
      <c r="L588" s="56"/>
      <c r="M588" s="56"/>
      <c r="N588" s="56"/>
      <c r="O588" s="56"/>
      <c r="P588" s="24"/>
      <c r="Q588" s="55"/>
      <c r="R588" s="54">
        <f>SUBTOTAL(9,R583:R587)</f>
        <v>118</v>
      </c>
      <c r="S588" s="24"/>
      <c r="T588" s="18"/>
      <c r="U588" s="18"/>
      <c r="V588" s="18"/>
      <c r="W588" s="18"/>
      <c r="X588" s="18"/>
      <c r="Y588" s="18"/>
      <c r="Z588" s="18"/>
      <c r="AA588" s="18"/>
      <c r="AB588" s="18"/>
      <c r="AC588" s="18"/>
      <c r="AD588" s="18"/>
      <c r="AE588" s="18"/>
      <c r="AF588" s="18"/>
      <c r="AG588" s="18"/>
      <c r="AH588" s="18"/>
      <c r="AI588" s="18"/>
      <c r="AJ588" s="18"/>
      <c r="AK588" s="18"/>
      <c r="AL588" s="18"/>
      <c r="AM588" s="18"/>
      <c r="AN588" s="18"/>
      <c r="AO588" s="18"/>
      <c r="AP588" s="18"/>
      <c r="AQ588" s="18"/>
      <c r="AR588" s="18"/>
      <c r="AS588" s="18"/>
      <c r="AT588" s="18"/>
      <c r="AU588" s="18"/>
      <c r="AV588" s="18"/>
      <c r="AW588" s="18"/>
      <c r="AX588" s="18"/>
      <c r="AY588" s="18"/>
      <c r="AZ588" s="18"/>
      <c r="BA588" s="18"/>
      <c r="BB588" s="18"/>
      <c r="BC588" s="18"/>
      <c r="BD588" s="18"/>
      <c r="BE588" s="18"/>
      <c r="BF588" s="18"/>
      <c r="BG588" s="18"/>
      <c r="BH588" s="18"/>
      <c r="BI588" s="18"/>
      <c r="BJ588" s="18"/>
      <c r="BK588" s="18"/>
      <c r="BL588" s="18"/>
      <c r="BM588" s="18"/>
      <c r="BN588" s="18"/>
    </row>
    <row r="589" spans="1:66" ht="20.100000000000001" customHeight="1" outlineLevel="2">
      <c r="A589" s="33" t="s">
        <v>193</v>
      </c>
      <c r="B589" s="41" t="s">
        <v>992</v>
      </c>
      <c r="C589" s="33" t="s">
        <v>611</v>
      </c>
      <c r="D589" s="70" t="s">
        <v>949</v>
      </c>
      <c r="E589" s="47">
        <v>4</v>
      </c>
      <c r="F589" s="33" t="s">
        <v>540</v>
      </c>
      <c r="G589" s="41" t="s">
        <v>541</v>
      </c>
      <c r="H589" s="44">
        <v>17</v>
      </c>
      <c r="I589" s="48">
        <v>64</v>
      </c>
      <c r="J589" s="48">
        <v>64</v>
      </c>
      <c r="K589" s="48">
        <v>0</v>
      </c>
      <c r="L589" s="48">
        <v>0</v>
      </c>
      <c r="M589" s="109"/>
      <c r="N589" s="92">
        <f>IF(H589&lt;25,1,1+(H589-25)/H589)</f>
        <v>1</v>
      </c>
      <c r="O589" s="109">
        <v>1</v>
      </c>
      <c r="P589" s="34">
        <f>J589*N589*O589</f>
        <v>64</v>
      </c>
      <c r="Q589" s="34">
        <f>L589*M589*N589</f>
        <v>0</v>
      </c>
      <c r="R589" s="34">
        <f>P589+Q589</f>
        <v>64</v>
      </c>
      <c r="S589" s="31"/>
      <c r="T589"/>
      <c r="U589"/>
      <c r="V589"/>
      <c r="W589"/>
      <c r="X589"/>
      <c r="Y589"/>
      <c r="Z589"/>
      <c r="AA589"/>
      <c r="AB589"/>
      <c r="AC589"/>
      <c r="AD589"/>
      <c r="AE589"/>
      <c r="AF589"/>
      <c r="AG589"/>
      <c r="AH589"/>
      <c r="AI589"/>
      <c r="AJ589"/>
      <c r="AK589"/>
      <c r="AL589"/>
      <c r="AM589"/>
      <c r="AN589"/>
      <c r="AO589"/>
      <c r="AP589"/>
      <c r="AQ589"/>
      <c r="AR589"/>
      <c r="AS589"/>
      <c r="AT589"/>
      <c r="AU589"/>
      <c r="AV589"/>
      <c r="AW589"/>
      <c r="AX589"/>
      <c r="AY589"/>
      <c r="AZ589"/>
      <c r="BA589"/>
      <c r="BB589"/>
      <c r="BC589"/>
      <c r="BD589"/>
      <c r="BE589"/>
      <c r="BF589"/>
      <c r="BG589"/>
      <c r="BH589"/>
      <c r="BI589"/>
      <c r="BJ589"/>
      <c r="BK589"/>
      <c r="BL589"/>
      <c r="BM589"/>
      <c r="BN589"/>
    </row>
    <row r="590" spans="1:66" ht="20.100000000000001" customHeight="1" outlineLevel="2">
      <c r="A590" s="58" t="s">
        <v>1098</v>
      </c>
      <c r="B590" s="63" t="s">
        <v>1099</v>
      </c>
      <c r="C590" s="57" t="s">
        <v>642</v>
      </c>
      <c r="D590" s="70" t="s">
        <v>1082</v>
      </c>
      <c r="E590" s="61">
        <v>1</v>
      </c>
      <c r="F590" s="33" t="s">
        <v>540</v>
      </c>
      <c r="G590" s="41" t="s">
        <v>541</v>
      </c>
      <c r="H590" s="100">
        <v>58</v>
      </c>
      <c r="I590" s="56">
        <v>0</v>
      </c>
      <c r="J590" s="56">
        <v>0</v>
      </c>
      <c r="K590" s="56">
        <v>0</v>
      </c>
      <c r="L590" s="56">
        <v>0</v>
      </c>
      <c r="M590" s="56"/>
      <c r="N590" s="92">
        <f>IF(H590&lt;25,1,1+(H590-25)/H590)</f>
        <v>1.5689655172413794</v>
      </c>
      <c r="O590" s="117">
        <v>1</v>
      </c>
      <c r="P590" s="24"/>
      <c r="Q590" s="64">
        <f>N590*E590*32</f>
        <v>50.206896551724142</v>
      </c>
      <c r="R590" s="64">
        <f>P590+Q590</f>
        <v>50.206896551724142</v>
      </c>
      <c r="S590" s="24"/>
      <c r="T590"/>
      <c r="U590"/>
      <c r="V590"/>
      <c r="W590"/>
      <c r="X590"/>
      <c r="Y590"/>
      <c r="Z590"/>
      <c r="AA590"/>
      <c r="AB590"/>
      <c r="AC590"/>
      <c r="AD590"/>
      <c r="AE590"/>
      <c r="AF590"/>
      <c r="AG590"/>
      <c r="AH590"/>
      <c r="AI590"/>
      <c r="AJ590"/>
      <c r="AK590"/>
      <c r="AL590"/>
      <c r="AM590"/>
      <c r="AN590"/>
      <c r="AO590"/>
      <c r="AP590"/>
      <c r="AQ590"/>
      <c r="AR590"/>
      <c r="AS590"/>
      <c r="AT590"/>
      <c r="AU590"/>
      <c r="AV590"/>
      <c r="AW590"/>
      <c r="AX590"/>
      <c r="AY590"/>
      <c r="AZ590"/>
      <c r="BA590"/>
      <c r="BB590"/>
      <c r="BC590"/>
      <c r="BD590"/>
      <c r="BE590"/>
      <c r="BF590"/>
      <c r="BG590"/>
      <c r="BH590"/>
      <c r="BI590"/>
      <c r="BJ590"/>
      <c r="BK590"/>
      <c r="BL590"/>
      <c r="BM590"/>
      <c r="BN590"/>
    </row>
    <row r="591" spans="1:66" ht="20.100000000000001" customHeight="1" outlineLevel="2">
      <c r="A591" s="24"/>
      <c r="B591" s="41" t="s">
        <v>892</v>
      </c>
      <c r="C591" s="24"/>
      <c r="D591" s="70" t="s">
        <v>822</v>
      </c>
      <c r="E591" s="55"/>
      <c r="F591" s="33" t="s">
        <v>540</v>
      </c>
      <c r="G591" s="41" t="s">
        <v>924</v>
      </c>
      <c r="H591" s="56"/>
      <c r="I591" s="56"/>
      <c r="J591" s="56"/>
      <c r="K591" s="56"/>
      <c r="L591" s="56"/>
      <c r="M591" s="56"/>
      <c r="N591" s="56"/>
      <c r="O591" s="56"/>
      <c r="P591" s="24"/>
      <c r="Q591" s="55"/>
      <c r="R591" s="55">
        <v>15</v>
      </c>
      <c r="S591" s="24"/>
      <c r="T591"/>
      <c r="U591"/>
      <c r="V591"/>
      <c r="W591"/>
      <c r="X591"/>
      <c r="Y591"/>
      <c r="Z591"/>
      <c r="AA591"/>
      <c r="AB591"/>
      <c r="AC591"/>
      <c r="AD591"/>
      <c r="AE591"/>
      <c r="AF591"/>
      <c r="AG591"/>
      <c r="AH591"/>
      <c r="AI591"/>
      <c r="AJ591"/>
      <c r="AK591"/>
      <c r="AL591"/>
      <c r="AM591"/>
      <c r="AN591"/>
      <c r="AO591"/>
      <c r="AP591"/>
      <c r="AQ591"/>
      <c r="AR591"/>
      <c r="AS591"/>
      <c r="AT591"/>
      <c r="AU591"/>
      <c r="AV591"/>
      <c r="AW591"/>
      <c r="AX591"/>
      <c r="AY591"/>
      <c r="AZ591"/>
      <c r="BA591"/>
      <c r="BB591"/>
      <c r="BC591"/>
      <c r="BD591"/>
      <c r="BE591"/>
      <c r="BF591"/>
      <c r="BG591"/>
      <c r="BH591"/>
      <c r="BI591"/>
      <c r="BJ591"/>
      <c r="BK591"/>
      <c r="BL591"/>
      <c r="BM591"/>
      <c r="BN591"/>
    </row>
    <row r="592" spans="1:66" ht="20.100000000000001" customHeight="1" outlineLevel="2">
      <c r="A592" s="35" t="s">
        <v>264</v>
      </c>
      <c r="B592" s="41" t="s">
        <v>265</v>
      </c>
      <c r="C592" s="33" t="s">
        <v>642</v>
      </c>
      <c r="D592" s="70" t="s">
        <v>662</v>
      </c>
      <c r="E592" s="40">
        <v>4</v>
      </c>
      <c r="F592" s="33" t="s">
        <v>540</v>
      </c>
      <c r="G592" s="41" t="s">
        <v>541</v>
      </c>
      <c r="H592" s="99">
        <v>37</v>
      </c>
      <c r="I592" s="49">
        <v>64</v>
      </c>
      <c r="J592" s="49">
        <v>64</v>
      </c>
      <c r="K592" s="43">
        <v>0</v>
      </c>
      <c r="L592" s="49">
        <v>0</v>
      </c>
      <c r="M592" s="109"/>
      <c r="N592" s="92">
        <f>IF(H592&lt;25,1,1+(H592-25)/H592)</f>
        <v>1.3243243243243243</v>
      </c>
      <c r="O592" s="109">
        <v>2</v>
      </c>
      <c r="P592" s="34">
        <f>J592*N592*O592</f>
        <v>169.51351351351352</v>
      </c>
      <c r="Q592" s="34">
        <f>L592*M592*N592</f>
        <v>0</v>
      </c>
      <c r="R592" s="34">
        <f>P592+Q592</f>
        <v>169.51351351351352</v>
      </c>
      <c r="S592" s="31"/>
      <c r="T592"/>
      <c r="U592"/>
      <c r="V592"/>
      <c r="W592"/>
      <c r="X592"/>
      <c r="Y592"/>
      <c r="Z592"/>
      <c r="AA592"/>
      <c r="AB592"/>
      <c r="AC592"/>
      <c r="AD592"/>
      <c r="AE592"/>
      <c r="AF592"/>
      <c r="AG592"/>
      <c r="AH592"/>
      <c r="AI592"/>
      <c r="AJ592"/>
      <c r="AK592"/>
      <c r="AL592"/>
      <c r="AM592"/>
      <c r="AN592"/>
      <c r="AO592"/>
      <c r="AP592"/>
      <c r="AQ592"/>
      <c r="AR592"/>
      <c r="AS592"/>
      <c r="AT592"/>
      <c r="AU592"/>
      <c r="AV592"/>
      <c r="AW592"/>
      <c r="AX592"/>
      <c r="AY592"/>
      <c r="AZ592"/>
      <c r="BA592"/>
      <c r="BB592"/>
      <c r="BC592"/>
      <c r="BD592"/>
      <c r="BE592"/>
      <c r="BF592"/>
      <c r="BG592"/>
      <c r="BH592"/>
      <c r="BI592"/>
      <c r="BJ592"/>
      <c r="BK592"/>
      <c r="BL592"/>
      <c r="BM592"/>
      <c r="BN592"/>
    </row>
    <row r="593" spans="1:66" ht="20.100000000000001" customHeight="1" outlineLevel="2">
      <c r="A593" s="65"/>
      <c r="B593" s="66"/>
      <c r="C593" s="24" t="s">
        <v>642</v>
      </c>
      <c r="D593" s="70" t="s">
        <v>1223</v>
      </c>
      <c r="E593" s="55">
        <v>14</v>
      </c>
      <c r="F593" s="33" t="s">
        <v>540</v>
      </c>
      <c r="G593" s="41" t="s">
        <v>541</v>
      </c>
      <c r="H593" s="90">
        <v>2</v>
      </c>
      <c r="I593" s="67"/>
      <c r="J593" s="67"/>
      <c r="K593" s="67"/>
      <c r="L593" s="67"/>
      <c r="M593" s="112"/>
      <c r="N593" s="92">
        <f>IF(H593&lt;25,1,1+(H593-25)/H593)</f>
        <v>1</v>
      </c>
      <c r="O593" s="112"/>
      <c r="P593" s="69"/>
      <c r="Q593" s="69"/>
      <c r="R593" s="55">
        <f>0.3*13*H593</f>
        <v>7.8</v>
      </c>
      <c r="S593" s="68" t="s">
        <v>1235</v>
      </c>
      <c r="T593"/>
      <c r="U593"/>
      <c r="V593"/>
      <c r="W593"/>
      <c r="X593"/>
      <c r="Y593"/>
      <c r="Z593"/>
      <c r="AA593"/>
      <c r="AB593"/>
      <c r="AC593"/>
      <c r="AD593"/>
      <c r="AE593"/>
      <c r="AF593"/>
      <c r="AG593"/>
      <c r="AH593"/>
      <c r="AI593"/>
      <c r="AJ593"/>
      <c r="AK593"/>
      <c r="AL593"/>
      <c r="AM593"/>
      <c r="AN593"/>
      <c r="AO593"/>
      <c r="AP593"/>
      <c r="AQ593"/>
      <c r="AR593"/>
      <c r="AS593"/>
      <c r="AT593"/>
      <c r="AU593"/>
      <c r="AV593"/>
      <c r="AW593"/>
      <c r="AX593"/>
      <c r="AY593"/>
      <c r="AZ593"/>
      <c r="BA593"/>
      <c r="BB593"/>
      <c r="BC593"/>
      <c r="BD593"/>
      <c r="BE593"/>
      <c r="BF593"/>
      <c r="BG593"/>
      <c r="BH593"/>
      <c r="BI593"/>
      <c r="BJ593"/>
      <c r="BK593"/>
      <c r="BL593"/>
      <c r="BM593"/>
      <c r="BN593"/>
    </row>
    <row r="594" spans="1:66" ht="20.100000000000001" customHeight="1" outlineLevel="2">
      <c r="A594" s="65"/>
      <c r="B594" s="66"/>
      <c r="C594" s="65"/>
      <c r="D594" s="70" t="s">
        <v>1702</v>
      </c>
      <c r="E594" s="66"/>
      <c r="F594" s="33" t="s">
        <v>540</v>
      </c>
      <c r="G594" s="41" t="s">
        <v>733</v>
      </c>
      <c r="H594" s="56">
        <v>4</v>
      </c>
      <c r="I594" s="67"/>
      <c r="J594" s="67"/>
      <c r="K594" s="67"/>
      <c r="L594" s="67"/>
      <c r="M594" s="112"/>
      <c r="N594" s="118"/>
      <c r="O594" s="112"/>
      <c r="P594" s="69"/>
      <c r="Q594" s="69"/>
      <c r="R594" s="69">
        <f>2*H594</f>
        <v>8</v>
      </c>
      <c r="S594" s="68" t="s">
        <v>1703</v>
      </c>
      <c r="T594"/>
      <c r="U594"/>
      <c r="V594"/>
      <c r="W594"/>
      <c r="X594"/>
      <c r="Y594"/>
      <c r="Z594"/>
      <c r="AA594"/>
      <c r="AB594"/>
      <c r="AC594"/>
      <c r="AD594"/>
      <c r="AE594"/>
      <c r="AF594"/>
      <c r="AG594"/>
      <c r="AH594"/>
      <c r="AI594"/>
      <c r="AJ594"/>
      <c r="AK594"/>
      <c r="AL594"/>
      <c r="AM594"/>
      <c r="AN594"/>
      <c r="AO594"/>
      <c r="AP594"/>
      <c r="AQ594"/>
      <c r="AR594"/>
      <c r="AS594"/>
      <c r="AT594"/>
      <c r="AU594"/>
      <c r="AV594"/>
      <c r="AW594"/>
      <c r="AX594"/>
      <c r="AY594"/>
      <c r="AZ594"/>
      <c r="BA594"/>
      <c r="BB594"/>
      <c r="BC594"/>
      <c r="BD594"/>
      <c r="BE594"/>
      <c r="BF594"/>
      <c r="BG594"/>
      <c r="BH594"/>
      <c r="BI594"/>
      <c r="BJ594"/>
      <c r="BK594"/>
      <c r="BL594"/>
      <c r="BM594"/>
      <c r="BN594"/>
    </row>
    <row r="595" spans="1:66" ht="20.100000000000001" customHeight="1" outlineLevel="2">
      <c r="A595" s="24"/>
      <c r="B595" s="41"/>
      <c r="C595" s="33" t="s">
        <v>611</v>
      </c>
      <c r="D595" s="70" t="s">
        <v>593</v>
      </c>
      <c r="E595" s="55">
        <v>14</v>
      </c>
      <c r="F595" s="33" t="s">
        <v>540</v>
      </c>
      <c r="G595" s="41" t="s">
        <v>733</v>
      </c>
      <c r="H595" s="56">
        <v>2</v>
      </c>
      <c r="I595" s="56"/>
      <c r="J595" s="56"/>
      <c r="K595" s="56"/>
      <c r="L595" s="56"/>
      <c r="M595" s="56"/>
      <c r="N595" s="56"/>
      <c r="O595" s="56"/>
      <c r="P595" s="24"/>
      <c r="Q595" s="55"/>
      <c r="R595" s="54">
        <f>H595*14</f>
        <v>28</v>
      </c>
      <c r="S595" s="24"/>
      <c r="T595"/>
      <c r="U595"/>
      <c r="V595"/>
      <c r="W595"/>
      <c r="X595"/>
      <c r="Y595"/>
      <c r="Z595"/>
      <c r="AA595"/>
      <c r="AB595"/>
      <c r="AC595"/>
      <c r="AD595"/>
      <c r="AE595"/>
      <c r="AF595"/>
      <c r="AG595"/>
      <c r="AH595"/>
      <c r="AI595"/>
      <c r="AJ595"/>
      <c r="AK595"/>
      <c r="AL595"/>
      <c r="AM595"/>
      <c r="AN595"/>
      <c r="AO595"/>
      <c r="AP595"/>
      <c r="AQ595"/>
      <c r="AR595"/>
      <c r="AS595"/>
      <c r="AT595"/>
      <c r="AU595"/>
      <c r="AV595"/>
      <c r="AW595"/>
      <c r="AX595"/>
      <c r="AY595"/>
      <c r="AZ595"/>
      <c r="BA595"/>
      <c r="BB595"/>
      <c r="BC595"/>
      <c r="BD595"/>
      <c r="BE595"/>
      <c r="BF595"/>
      <c r="BG595"/>
      <c r="BH595"/>
      <c r="BI595"/>
      <c r="BJ595"/>
      <c r="BK595"/>
      <c r="BL595"/>
      <c r="BM595"/>
      <c r="BN595"/>
    </row>
    <row r="596" spans="1:66" ht="20.100000000000001" customHeight="1" outlineLevel="1">
      <c r="A596" s="24"/>
      <c r="B596" s="41"/>
      <c r="C596" s="33"/>
      <c r="D596" s="70"/>
      <c r="E596" s="55"/>
      <c r="F596" s="125" t="s">
        <v>1833</v>
      </c>
      <c r="G596" s="41"/>
      <c r="H596" s="56"/>
      <c r="I596" s="56"/>
      <c r="J596" s="56"/>
      <c r="K596" s="56"/>
      <c r="L596" s="56"/>
      <c r="M596" s="56"/>
      <c r="N596" s="56"/>
      <c r="O596" s="56"/>
      <c r="P596" s="24"/>
      <c r="Q596" s="55"/>
      <c r="R596" s="54">
        <f>SUBTOTAL(9,R589:R595)</f>
        <v>342.52041006523763</v>
      </c>
      <c r="S596" s="24"/>
      <c r="T596" s="18"/>
      <c r="U596" s="18"/>
      <c r="V596" s="18"/>
      <c r="W596" s="18"/>
      <c r="X596" s="18"/>
      <c r="Y596" s="18"/>
      <c r="Z596" s="18"/>
      <c r="AA596" s="18"/>
      <c r="AB596" s="18"/>
      <c r="AC596" s="18"/>
      <c r="AD596" s="18"/>
      <c r="AE596" s="18"/>
      <c r="AF596" s="18"/>
      <c r="AG596" s="18"/>
      <c r="AH596" s="18"/>
      <c r="AI596" s="18"/>
      <c r="AJ596" s="18"/>
      <c r="AK596" s="18"/>
      <c r="AL596" s="18"/>
      <c r="AM596" s="18"/>
      <c r="AN596" s="18"/>
      <c r="AO596" s="18"/>
      <c r="AP596" s="18"/>
      <c r="AQ596" s="18"/>
      <c r="AR596" s="18"/>
      <c r="AS596" s="18"/>
      <c r="AT596" s="18"/>
      <c r="AU596" s="18"/>
      <c r="AV596" s="18"/>
      <c r="AW596" s="18"/>
      <c r="AX596" s="18"/>
      <c r="AY596" s="18"/>
      <c r="AZ596" s="18"/>
      <c r="BA596" s="18"/>
      <c r="BB596" s="18"/>
      <c r="BC596" s="18"/>
      <c r="BD596" s="18"/>
      <c r="BE596" s="18"/>
      <c r="BF596" s="18"/>
      <c r="BG596" s="18"/>
      <c r="BH596" s="18"/>
      <c r="BI596" s="18"/>
      <c r="BJ596" s="18"/>
      <c r="BK596" s="18"/>
      <c r="BL596" s="18"/>
      <c r="BM596" s="18"/>
      <c r="BN596" s="18"/>
    </row>
    <row r="597" spans="1:66" ht="20.100000000000001" customHeight="1" outlineLevel="2">
      <c r="A597" s="33" t="s">
        <v>563</v>
      </c>
      <c r="B597" s="41" t="s">
        <v>564</v>
      </c>
      <c r="C597" s="33" t="s">
        <v>611</v>
      </c>
      <c r="D597" s="70" t="s">
        <v>949</v>
      </c>
      <c r="E597" s="47">
        <v>3</v>
      </c>
      <c r="F597" s="33" t="s">
        <v>632</v>
      </c>
      <c r="G597" s="41" t="s">
        <v>590</v>
      </c>
      <c r="H597" s="44">
        <v>22</v>
      </c>
      <c r="I597" s="48">
        <v>48</v>
      </c>
      <c r="J597" s="48">
        <v>48</v>
      </c>
      <c r="K597" s="48">
        <v>0</v>
      </c>
      <c r="L597" s="48">
        <v>0</v>
      </c>
      <c r="M597" s="109"/>
      <c r="N597" s="92">
        <f>IF(H597&lt;25,1,1+(H597-25)/H597)</f>
        <v>1</v>
      </c>
      <c r="O597" s="109">
        <v>1</v>
      </c>
      <c r="P597" s="34">
        <f>J597*N597*O597</f>
        <v>48</v>
      </c>
      <c r="Q597" s="34">
        <f>L597*M597*N597</f>
        <v>0</v>
      </c>
      <c r="R597" s="34">
        <f>P597+Q597</f>
        <v>48</v>
      </c>
      <c r="S597" s="31"/>
      <c r="T597"/>
      <c r="U597"/>
      <c r="V597"/>
      <c r="W597"/>
      <c r="X597"/>
      <c r="Y597"/>
      <c r="Z597"/>
      <c r="AA597"/>
      <c r="AB597"/>
      <c r="AC597"/>
      <c r="AD597"/>
      <c r="AE597"/>
      <c r="AF597"/>
      <c r="AG597"/>
      <c r="AH597"/>
      <c r="AI597"/>
      <c r="AJ597"/>
      <c r="AK597"/>
      <c r="AL597"/>
      <c r="AM597"/>
      <c r="AN597"/>
      <c r="AO597"/>
      <c r="AP597"/>
      <c r="AQ597"/>
      <c r="AR597"/>
      <c r="AS597"/>
      <c r="AT597"/>
      <c r="AU597"/>
      <c r="AV597"/>
      <c r="AW597"/>
      <c r="AX597"/>
      <c r="AY597"/>
      <c r="AZ597"/>
      <c r="BA597"/>
      <c r="BB597"/>
      <c r="BC597"/>
      <c r="BD597"/>
      <c r="BE597"/>
      <c r="BF597"/>
      <c r="BG597"/>
      <c r="BH597"/>
      <c r="BI597"/>
      <c r="BJ597"/>
      <c r="BK597"/>
      <c r="BL597"/>
      <c r="BM597"/>
      <c r="BN597"/>
    </row>
    <row r="598" spans="1:66" ht="20.100000000000001" customHeight="1" outlineLevel="2">
      <c r="A598" s="57" t="s">
        <v>1406</v>
      </c>
      <c r="B598" s="60" t="s">
        <v>1407</v>
      </c>
      <c r="C598" s="57" t="s">
        <v>1509</v>
      </c>
      <c r="D598" s="70" t="s">
        <v>1502</v>
      </c>
      <c r="E598" s="62" t="s">
        <v>1444</v>
      </c>
      <c r="F598" s="33" t="s">
        <v>632</v>
      </c>
      <c r="G598" s="41" t="s">
        <v>1620</v>
      </c>
      <c r="H598" s="87">
        <v>23</v>
      </c>
      <c r="I598" s="56" t="s">
        <v>1494</v>
      </c>
      <c r="J598" s="56" t="s">
        <v>1495</v>
      </c>
      <c r="K598" s="56" t="s">
        <v>1494</v>
      </c>
      <c r="L598" s="56" t="s">
        <v>1495</v>
      </c>
      <c r="M598" s="56">
        <v>1</v>
      </c>
      <c r="N598" s="92"/>
      <c r="O598" s="112"/>
      <c r="P598" s="69"/>
      <c r="Q598" s="69"/>
      <c r="R598" s="69">
        <v>16</v>
      </c>
      <c r="S598" s="68" t="s">
        <v>1498</v>
      </c>
      <c r="T598"/>
      <c r="U598"/>
      <c r="V598"/>
      <c r="W598"/>
      <c r="X598"/>
      <c r="Y598"/>
      <c r="Z598"/>
      <c r="AA598"/>
      <c r="AB598"/>
      <c r="AC598"/>
      <c r="AD598"/>
      <c r="AE598"/>
      <c r="AF598"/>
      <c r="AG598"/>
      <c r="AH598"/>
      <c r="AI598"/>
      <c r="AJ598"/>
      <c r="AK598"/>
      <c r="AL598"/>
      <c r="AM598"/>
      <c r="AN598"/>
      <c r="AO598"/>
      <c r="AP598"/>
      <c r="AQ598"/>
      <c r="AR598"/>
      <c r="AS598"/>
      <c r="AT598"/>
      <c r="AU598"/>
      <c r="AV598"/>
      <c r="AW598"/>
      <c r="AX598"/>
      <c r="AY598"/>
      <c r="AZ598"/>
      <c r="BA598"/>
      <c r="BB598"/>
      <c r="BC598"/>
      <c r="BD598"/>
      <c r="BE598"/>
      <c r="BF598"/>
      <c r="BG598"/>
      <c r="BH598"/>
      <c r="BI598"/>
      <c r="BJ598"/>
      <c r="BK598"/>
      <c r="BL598"/>
      <c r="BM598"/>
      <c r="BN598"/>
    </row>
    <row r="599" spans="1:66" ht="20.100000000000001" customHeight="1" outlineLevel="2">
      <c r="A599" s="65"/>
      <c r="B599" s="66"/>
      <c r="C599" s="24" t="s">
        <v>642</v>
      </c>
      <c r="D599" s="70" t="s">
        <v>1223</v>
      </c>
      <c r="E599" s="55">
        <v>14</v>
      </c>
      <c r="F599" s="33" t="s">
        <v>632</v>
      </c>
      <c r="G599" s="41" t="s">
        <v>590</v>
      </c>
      <c r="H599" s="90">
        <v>2</v>
      </c>
      <c r="I599" s="67"/>
      <c r="J599" s="67"/>
      <c r="K599" s="67"/>
      <c r="L599" s="67"/>
      <c r="M599" s="112"/>
      <c r="N599" s="92">
        <f>IF(H599&lt;25,1,1+(H599-25)/H599)</f>
        <v>1</v>
      </c>
      <c r="O599" s="112"/>
      <c r="P599" s="69"/>
      <c r="Q599" s="69"/>
      <c r="R599" s="55">
        <f>0.3*13*H599</f>
        <v>7.8</v>
      </c>
      <c r="S599" s="24" t="s">
        <v>1235</v>
      </c>
      <c r="T599"/>
      <c r="U599"/>
      <c r="V599"/>
      <c r="W599"/>
      <c r="X599"/>
      <c r="Y599"/>
      <c r="Z599"/>
      <c r="AA599"/>
      <c r="AB599"/>
      <c r="AC599"/>
      <c r="AD599"/>
      <c r="AE599"/>
      <c r="AF599"/>
      <c r="AG599"/>
      <c r="AH599"/>
      <c r="AI599"/>
      <c r="AJ599"/>
      <c r="AK599"/>
      <c r="AL599"/>
      <c r="AM599"/>
      <c r="AN599"/>
      <c r="AO599"/>
      <c r="AP599"/>
      <c r="AQ599"/>
      <c r="AR599"/>
      <c r="AS599"/>
      <c r="AT599"/>
      <c r="AU599"/>
      <c r="AV599"/>
      <c r="AW599"/>
      <c r="AX599"/>
      <c r="AY599"/>
      <c r="AZ599"/>
      <c r="BA599"/>
      <c r="BB599"/>
      <c r="BC599"/>
      <c r="BD599"/>
      <c r="BE599"/>
      <c r="BF599"/>
      <c r="BG599"/>
      <c r="BH599"/>
      <c r="BI599"/>
      <c r="BJ599"/>
      <c r="BK599"/>
      <c r="BL599"/>
      <c r="BM599"/>
      <c r="BN599"/>
    </row>
    <row r="600" spans="1:66" ht="20.100000000000001" customHeight="1" outlineLevel="2">
      <c r="A600" s="65"/>
      <c r="B600" s="66"/>
      <c r="C600" s="65"/>
      <c r="D600" s="70" t="s">
        <v>1702</v>
      </c>
      <c r="E600" s="66"/>
      <c r="F600" s="33" t="s">
        <v>632</v>
      </c>
      <c r="G600" s="41" t="s">
        <v>734</v>
      </c>
      <c r="H600" s="56">
        <v>4</v>
      </c>
      <c r="I600" s="67"/>
      <c r="J600" s="67"/>
      <c r="K600" s="67"/>
      <c r="L600" s="67"/>
      <c r="M600" s="112"/>
      <c r="N600" s="118"/>
      <c r="O600" s="112"/>
      <c r="P600" s="69"/>
      <c r="Q600" s="69"/>
      <c r="R600" s="69">
        <f>2*H600</f>
        <v>8</v>
      </c>
      <c r="S600" s="68" t="s">
        <v>1703</v>
      </c>
      <c r="T600"/>
      <c r="U600"/>
      <c r="V600"/>
      <c r="W600"/>
      <c r="X600"/>
      <c r="Y600"/>
      <c r="Z600"/>
      <c r="AA600"/>
      <c r="AB600"/>
      <c r="AC600"/>
      <c r="AD600"/>
      <c r="AE600"/>
      <c r="AF600"/>
      <c r="AG600"/>
      <c r="AH600"/>
      <c r="AI600"/>
      <c r="AJ600"/>
      <c r="AK600"/>
      <c r="AL600"/>
      <c r="AM600"/>
      <c r="AN600"/>
      <c r="AO600"/>
      <c r="AP600"/>
      <c r="AQ600"/>
      <c r="AR600"/>
      <c r="AS600"/>
      <c r="AT600"/>
      <c r="AU600"/>
      <c r="AV600"/>
      <c r="AW600"/>
      <c r="AX600"/>
      <c r="AY600"/>
      <c r="AZ600"/>
      <c r="BA600"/>
      <c r="BB600"/>
      <c r="BC600"/>
      <c r="BD600"/>
      <c r="BE600"/>
      <c r="BF600"/>
      <c r="BG600"/>
      <c r="BH600"/>
      <c r="BI600"/>
      <c r="BJ600"/>
      <c r="BK600"/>
      <c r="BL600"/>
      <c r="BM600"/>
      <c r="BN600"/>
    </row>
    <row r="601" spans="1:66" ht="20.100000000000001" customHeight="1" outlineLevel="2">
      <c r="A601" s="24"/>
      <c r="B601" s="41"/>
      <c r="C601" s="33" t="s">
        <v>611</v>
      </c>
      <c r="D601" s="70" t="s">
        <v>593</v>
      </c>
      <c r="E601" s="55"/>
      <c r="F601" s="33" t="s">
        <v>632</v>
      </c>
      <c r="G601" s="41" t="s">
        <v>734</v>
      </c>
      <c r="H601" s="56">
        <v>4</v>
      </c>
      <c r="I601" s="56"/>
      <c r="J601" s="56"/>
      <c r="K601" s="56"/>
      <c r="L601" s="56"/>
      <c r="M601" s="56"/>
      <c r="N601" s="56"/>
      <c r="O601" s="56"/>
      <c r="P601" s="24"/>
      <c r="Q601" s="55"/>
      <c r="R601" s="54">
        <f>H601*14</f>
        <v>56</v>
      </c>
      <c r="S601" s="24"/>
      <c r="T601"/>
      <c r="U601"/>
      <c r="V601"/>
      <c r="W601"/>
      <c r="X601"/>
      <c r="Y601"/>
      <c r="Z601"/>
      <c r="AA601"/>
      <c r="AB601"/>
      <c r="AC601"/>
      <c r="AD601"/>
      <c r="AE601"/>
      <c r="AF601"/>
      <c r="AG601"/>
      <c r="AH601"/>
      <c r="AI601"/>
      <c r="AJ601"/>
      <c r="AK601"/>
      <c r="AL601"/>
      <c r="AM601"/>
      <c r="AN601"/>
      <c r="AO601"/>
      <c r="AP601"/>
      <c r="AQ601"/>
      <c r="AR601"/>
      <c r="AS601"/>
      <c r="AT601"/>
      <c r="AU601"/>
      <c r="AV601"/>
      <c r="AW601"/>
      <c r="AX601"/>
      <c r="AY601"/>
      <c r="AZ601"/>
      <c r="BA601"/>
      <c r="BB601"/>
      <c r="BC601"/>
      <c r="BD601"/>
      <c r="BE601"/>
      <c r="BF601"/>
      <c r="BG601"/>
      <c r="BH601"/>
      <c r="BI601"/>
      <c r="BJ601"/>
      <c r="BK601"/>
      <c r="BL601"/>
      <c r="BM601"/>
      <c r="BN601"/>
    </row>
    <row r="602" spans="1:66" ht="20.100000000000001" customHeight="1" outlineLevel="1">
      <c r="A602" s="24"/>
      <c r="B602" s="41"/>
      <c r="C602" s="33"/>
      <c r="D602" s="70"/>
      <c r="E602" s="55"/>
      <c r="F602" s="125" t="s">
        <v>1834</v>
      </c>
      <c r="G602" s="41"/>
      <c r="H602" s="56"/>
      <c r="I602" s="56"/>
      <c r="J602" s="56"/>
      <c r="K602" s="56"/>
      <c r="L602" s="56"/>
      <c r="M602" s="56"/>
      <c r="N602" s="56"/>
      <c r="O602" s="56"/>
      <c r="P602" s="24"/>
      <c r="Q602" s="55"/>
      <c r="R602" s="54">
        <f>SUBTOTAL(9,R597:R601)</f>
        <v>135.80000000000001</v>
      </c>
      <c r="S602" s="24"/>
      <c r="T602" s="18"/>
      <c r="U602" s="18"/>
      <c r="V602" s="18"/>
      <c r="W602" s="18"/>
      <c r="X602" s="18"/>
      <c r="Y602" s="18"/>
      <c r="Z602" s="18"/>
      <c r="AA602" s="18"/>
      <c r="AB602" s="18"/>
      <c r="AC602" s="18"/>
      <c r="AD602" s="18"/>
      <c r="AE602" s="18"/>
      <c r="AF602" s="18"/>
      <c r="AG602" s="18"/>
      <c r="AH602" s="18"/>
      <c r="AI602" s="18"/>
      <c r="AJ602" s="18"/>
      <c r="AK602" s="18"/>
      <c r="AL602" s="18"/>
      <c r="AM602" s="18"/>
      <c r="AN602" s="18"/>
      <c r="AO602" s="18"/>
      <c r="AP602" s="18"/>
      <c r="AQ602" s="18"/>
      <c r="AR602" s="18"/>
      <c r="AS602" s="18"/>
      <c r="AT602" s="18"/>
      <c r="AU602" s="18"/>
      <c r="AV602" s="18"/>
      <c r="AW602" s="18"/>
      <c r="AX602" s="18"/>
      <c r="AY602" s="18"/>
      <c r="AZ602" s="18"/>
      <c r="BA602" s="18"/>
      <c r="BB602" s="18"/>
      <c r="BC602" s="18"/>
      <c r="BD602" s="18"/>
      <c r="BE602" s="18"/>
      <c r="BF602" s="18"/>
      <c r="BG602" s="18"/>
      <c r="BH602" s="18"/>
      <c r="BI602" s="18"/>
      <c r="BJ602" s="18"/>
      <c r="BK602" s="18"/>
      <c r="BL602" s="18"/>
      <c r="BM602" s="18"/>
      <c r="BN602" s="18"/>
    </row>
    <row r="603" spans="1:66" ht="20.100000000000001" customHeight="1" outlineLevel="2">
      <c r="A603" s="33" t="s">
        <v>113</v>
      </c>
      <c r="B603" s="41" t="s">
        <v>980</v>
      </c>
      <c r="C603" s="33" t="s">
        <v>611</v>
      </c>
      <c r="D603" s="70" t="s">
        <v>949</v>
      </c>
      <c r="E603" s="47">
        <v>3</v>
      </c>
      <c r="F603" s="33" t="s">
        <v>444</v>
      </c>
      <c r="G603" s="41" t="s">
        <v>445</v>
      </c>
      <c r="H603" s="44">
        <v>64</v>
      </c>
      <c r="I603" s="48">
        <v>48</v>
      </c>
      <c r="J603" s="48">
        <v>32</v>
      </c>
      <c r="K603" s="44">
        <v>0</v>
      </c>
      <c r="L603" s="44">
        <v>16</v>
      </c>
      <c r="M603" s="110" t="s">
        <v>669</v>
      </c>
      <c r="N603" s="92">
        <f>IF(H603&lt;25,1,1+(H603-25)/H603)</f>
        <v>1.609375</v>
      </c>
      <c r="O603" s="109">
        <v>1</v>
      </c>
      <c r="P603" s="34">
        <f>J603*N603*O603</f>
        <v>51.5</v>
      </c>
      <c r="Q603" s="34">
        <f>L603*M603*N603</f>
        <v>25.75</v>
      </c>
      <c r="R603" s="34">
        <f>P603+Q603</f>
        <v>77.25</v>
      </c>
      <c r="S603" s="31"/>
      <c r="T603"/>
      <c r="U603"/>
      <c r="V603"/>
      <c r="W603"/>
      <c r="X603"/>
      <c r="Y603"/>
      <c r="Z603"/>
      <c r="AA603"/>
      <c r="AB603"/>
      <c r="AC603"/>
      <c r="AD603"/>
      <c r="AE603"/>
      <c r="AF603"/>
      <c r="AG603"/>
      <c r="AH603"/>
      <c r="AI603"/>
      <c r="AJ603"/>
      <c r="AK603"/>
      <c r="AL603"/>
      <c r="AM603"/>
      <c r="AN603"/>
      <c r="AO603"/>
      <c r="AP603"/>
      <c r="AQ603"/>
      <c r="AR603"/>
      <c r="AS603"/>
      <c r="AT603"/>
      <c r="AU603"/>
      <c r="AV603"/>
      <c r="AW603"/>
      <c r="AX603"/>
      <c r="AY603"/>
      <c r="AZ603"/>
      <c r="BA603"/>
      <c r="BB603"/>
      <c r="BC603"/>
      <c r="BD603"/>
      <c r="BE603"/>
      <c r="BF603"/>
      <c r="BG603"/>
      <c r="BH603"/>
      <c r="BI603"/>
      <c r="BJ603"/>
      <c r="BK603"/>
      <c r="BL603"/>
      <c r="BM603"/>
      <c r="BN603"/>
    </row>
    <row r="604" spans="1:66" ht="20.100000000000001" customHeight="1" outlineLevel="2">
      <c r="A604" s="57" t="s">
        <v>1085</v>
      </c>
      <c r="B604" s="60" t="s">
        <v>1086</v>
      </c>
      <c r="C604" s="57" t="s">
        <v>1088</v>
      </c>
      <c r="D604" s="70" t="s">
        <v>1082</v>
      </c>
      <c r="E604" s="62">
        <v>2</v>
      </c>
      <c r="F604" s="33" t="s">
        <v>444</v>
      </c>
      <c r="G604" s="41" t="s">
        <v>1157</v>
      </c>
      <c r="H604" s="87">
        <v>59</v>
      </c>
      <c r="I604" s="56">
        <v>0</v>
      </c>
      <c r="J604" s="56">
        <v>0</v>
      </c>
      <c r="K604" s="56">
        <v>0</v>
      </c>
      <c r="L604" s="56">
        <v>0</v>
      </c>
      <c r="M604" s="56"/>
      <c r="N604" s="92">
        <f>IF(H604&lt;25,1,1+(H604-25)/H604)</f>
        <v>1.576271186440678</v>
      </c>
      <c r="O604" s="117">
        <v>1</v>
      </c>
      <c r="P604" s="24"/>
      <c r="Q604" s="64">
        <f>N604*E604*32</f>
        <v>100.88135593220339</v>
      </c>
      <c r="R604" s="64">
        <f>P604+Q604</f>
        <v>100.88135593220339</v>
      </c>
      <c r="S604" s="24"/>
      <c r="T604"/>
      <c r="U604"/>
      <c r="V604"/>
      <c r="W604"/>
      <c r="X604"/>
      <c r="Y604"/>
      <c r="Z604"/>
      <c r="AA604"/>
      <c r="AB604"/>
      <c r="AC604"/>
      <c r="AD604"/>
      <c r="AE604"/>
      <c r="AF604"/>
      <c r="AG604"/>
      <c r="AH604"/>
      <c r="AI604"/>
      <c r="AJ604"/>
      <c r="AK604"/>
      <c r="AL604"/>
      <c r="AM604"/>
      <c r="AN604"/>
      <c r="AO604"/>
      <c r="AP604"/>
      <c r="AQ604"/>
      <c r="AR604"/>
      <c r="AS604"/>
      <c r="AT604"/>
      <c r="AU604"/>
      <c r="AV604"/>
      <c r="AW604"/>
      <c r="AX604"/>
      <c r="AY604"/>
      <c r="AZ604"/>
      <c r="BA604"/>
      <c r="BB604"/>
      <c r="BC604"/>
      <c r="BD604"/>
      <c r="BE604"/>
      <c r="BF604"/>
      <c r="BG604"/>
      <c r="BH604"/>
      <c r="BI604"/>
      <c r="BJ604"/>
      <c r="BK604"/>
      <c r="BL604"/>
      <c r="BM604"/>
      <c r="BN604"/>
    </row>
    <row r="605" spans="1:66" ht="20.100000000000001" customHeight="1" outlineLevel="2">
      <c r="A605" s="33" t="s">
        <v>468</v>
      </c>
      <c r="B605" s="41" t="s">
        <v>1003</v>
      </c>
      <c r="C605" s="33" t="s">
        <v>611</v>
      </c>
      <c r="D605" s="70" t="s">
        <v>949</v>
      </c>
      <c r="E605" s="47">
        <v>3</v>
      </c>
      <c r="F605" s="33" t="s">
        <v>444</v>
      </c>
      <c r="G605" s="41" t="s">
        <v>445</v>
      </c>
      <c r="H605" s="44">
        <v>30</v>
      </c>
      <c r="I605" s="48">
        <v>48</v>
      </c>
      <c r="J605" s="48">
        <v>48</v>
      </c>
      <c r="K605" s="48">
        <v>0</v>
      </c>
      <c r="L605" s="48">
        <v>0</v>
      </c>
      <c r="M605" s="109"/>
      <c r="N605" s="92">
        <f>IF(H605&lt;25,1,1+(H605-25)/H605)</f>
        <v>1.1666666666666667</v>
      </c>
      <c r="O605" s="109">
        <v>2</v>
      </c>
      <c r="P605" s="34">
        <f>J605*N605*O605</f>
        <v>112</v>
      </c>
      <c r="Q605" s="34">
        <f>L605*M605*N605</f>
        <v>0</v>
      </c>
      <c r="R605" s="34">
        <f>P605+Q605</f>
        <v>112</v>
      </c>
      <c r="S605" s="31"/>
      <c r="T605"/>
      <c r="U605"/>
      <c r="V605"/>
      <c r="W605"/>
      <c r="X605"/>
      <c r="Y605"/>
      <c r="Z605"/>
      <c r="AA605"/>
      <c r="AB605"/>
      <c r="AC605"/>
      <c r="AD605"/>
      <c r="AE605"/>
      <c r="AF605"/>
      <c r="AG605"/>
      <c r="AH605"/>
      <c r="AI605"/>
      <c r="AJ605"/>
      <c r="AK605"/>
      <c r="AL605"/>
      <c r="AM605"/>
      <c r="AN605"/>
      <c r="AO605"/>
      <c r="AP605"/>
      <c r="AQ605"/>
      <c r="AR605"/>
      <c r="AS605"/>
      <c r="AT605"/>
      <c r="AU605"/>
      <c r="AV605"/>
      <c r="AW605"/>
      <c r="AX605"/>
      <c r="AY605"/>
      <c r="AZ605"/>
      <c r="BA605"/>
      <c r="BB605"/>
      <c r="BC605"/>
      <c r="BD605"/>
      <c r="BE605"/>
      <c r="BF605"/>
      <c r="BG605"/>
      <c r="BH605"/>
      <c r="BI605"/>
      <c r="BJ605"/>
      <c r="BK605"/>
      <c r="BL605"/>
      <c r="BM605"/>
      <c r="BN605"/>
    </row>
    <row r="606" spans="1:66" ht="20.100000000000001" customHeight="1" outlineLevel="2">
      <c r="A606" s="65"/>
      <c r="B606" s="66"/>
      <c r="C606" s="24" t="s">
        <v>642</v>
      </c>
      <c r="D606" s="70" t="s">
        <v>1221</v>
      </c>
      <c r="E606" s="55">
        <v>14</v>
      </c>
      <c r="F606" s="33" t="s">
        <v>444</v>
      </c>
      <c r="G606" s="41" t="s">
        <v>445</v>
      </c>
      <c r="H606" s="90">
        <v>2</v>
      </c>
      <c r="I606" s="67"/>
      <c r="J606" s="67"/>
      <c r="K606" s="67"/>
      <c r="L606" s="67"/>
      <c r="M606" s="112"/>
      <c r="N606" s="92">
        <f>IF(H606&lt;25,1,1+(H606-25)/H606)</f>
        <v>1</v>
      </c>
      <c r="O606" s="112"/>
      <c r="P606" s="69"/>
      <c r="Q606" s="69"/>
      <c r="R606" s="55">
        <f>0.3*13*H606</f>
        <v>7.8</v>
      </c>
      <c r="S606" s="24" t="s">
        <v>1235</v>
      </c>
      <c r="T606"/>
      <c r="U606"/>
      <c r="V606"/>
      <c r="W606"/>
      <c r="X606"/>
      <c r="Y606"/>
      <c r="Z606"/>
      <c r="AA606"/>
      <c r="AB606"/>
      <c r="AC606"/>
      <c r="AD606"/>
      <c r="AE606"/>
      <c r="AF606"/>
      <c r="AG606"/>
      <c r="AH606"/>
      <c r="AI606"/>
      <c r="AJ606"/>
      <c r="AK606"/>
      <c r="AL606"/>
      <c r="AM606"/>
      <c r="AN606"/>
      <c r="AO606"/>
      <c r="AP606"/>
      <c r="AQ606"/>
      <c r="AR606"/>
      <c r="AS606"/>
      <c r="AT606"/>
      <c r="AU606"/>
      <c r="AV606"/>
      <c r="AW606"/>
      <c r="AX606"/>
      <c r="AY606"/>
      <c r="AZ606"/>
      <c r="BA606"/>
      <c r="BB606"/>
      <c r="BC606"/>
      <c r="BD606"/>
      <c r="BE606"/>
      <c r="BF606"/>
      <c r="BG606"/>
      <c r="BH606"/>
      <c r="BI606"/>
      <c r="BJ606"/>
      <c r="BK606"/>
      <c r="BL606"/>
      <c r="BM606"/>
      <c r="BN606"/>
    </row>
    <row r="607" spans="1:66" ht="20.100000000000001" customHeight="1" outlineLevel="2">
      <c r="A607" s="65"/>
      <c r="B607" s="66"/>
      <c r="C607" s="65"/>
      <c r="D607" s="70" t="s">
        <v>1702</v>
      </c>
      <c r="E607" s="66"/>
      <c r="F607" s="33" t="s">
        <v>444</v>
      </c>
      <c r="G607" s="41" t="s">
        <v>735</v>
      </c>
      <c r="H607" s="56">
        <v>2</v>
      </c>
      <c r="I607" s="67"/>
      <c r="J607" s="67"/>
      <c r="K607" s="67"/>
      <c r="L607" s="67"/>
      <c r="M607" s="112"/>
      <c r="N607" s="118"/>
      <c r="O607" s="112"/>
      <c r="P607" s="69"/>
      <c r="Q607" s="69"/>
      <c r="R607" s="69">
        <f>2*H607</f>
        <v>4</v>
      </c>
      <c r="S607" s="68" t="s">
        <v>1703</v>
      </c>
      <c r="T607"/>
      <c r="U607"/>
      <c r="V607"/>
      <c r="W607"/>
      <c r="X607"/>
      <c r="Y607"/>
      <c r="Z607"/>
      <c r="AA607"/>
      <c r="AB607"/>
      <c r="AC607"/>
      <c r="AD607"/>
      <c r="AE607"/>
      <c r="AF607"/>
      <c r="AG607"/>
      <c r="AH607"/>
      <c r="AI607"/>
      <c r="AJ607"/>
      <c r="AK607"/>
      <c r="AL607"/>
      <c r="AM607"/>
      <c r="AN607"/>
      <c r="AO607"/>
      <c r="AP607"/>
      <c r="AQ607"/>
      <c r="AR607"/>
      <c r="AS607"/>
      <c r="AT607"/>
      <c r="AU607"/>
      <c r="AV607"/>
      <c r="AW607"/>
      <c r="AX607"/>
      <c r="AY607"/>
      <c r="AZ607"/>
      <c r="BA607"/>
      <c r="BB607"/>
      <c r="BC607"/>
      <c r="BD607"/>
      <c r="BE607"/>
      <c r="BF607"/>
      <c r="BG607"/>
      <c r="BH607"/>
      <c r="BI607"/>
      <c r="BJ607"/>
      <c r="BK607"/>
      <c r="BL607"/>
      <c r="BM607"/>
      <c r="BN607"/>
    </row>
    <row r="608" spans="1:66" ht="20.100000000000001" customHeight="1" outlineLevel="2">
      <c r="A608" s="24"/>
      <c r="B608" s="41"/>
      <c r="C608" s="33" t="s">
        <v>611</v>
      </c>
      <c r="D608" s="70" t="s">
        <v>593</v>
      </c>
      <c r="E608" s="55"/>
      <c r="F608" s="33" t="s">
        <v>444</v>
      </c>
      <c r="G608" s="41" t="s">
        <v>735</v>
      </c>
      <c r="H608" s="56">
        <v>2</v>
      </c>
      <c r="I608" s="56"/>
      <c r="J608" s="56"/>
      <c r="K608" s="56"/>
      <c r="L608" s="56"/>
      <c r="M608" s="56"/>
      <c r="N608" s="56"/>
      <c r="O608" s="56"/>
      <c r="P608" s="24"/>
      <c r="Q608" s="55"/>
      <c r="R608" s="54">
        <f>H608*14</f>
        <v>28</v>
      </c>
      <c r="S608" s="24"/>
      <c r="T608"/>
      <c r="U608"/>
      <c r="V608"/>
      <c r="W608"/>
      <c r="X608"/>
      <c r="Y608"/>
      <c r="Z608"/>
      <c r="AA608"/>
      <c r="AB608"/>
      <c r="AC608"/>
      <c r="AD608"/>
      <c r="AE608"/>
      <c r="AF608"/>
      <c r="AG608"/>
      <c r="AH608"/>
      <c r="AI608"/>
      <c r="AJ608"/>
      <c r="AK608"/>
      <c r="AL608"/>
      <c r="AM608"/>
      <c r="AN608"/>
      <c r="AO608"/>
      <c r="AP608"/>
      <c r="AQ608"/>
      <c r="AR608"/>
      <c r="AS608"/>
      <c r="AT608"/>
      <c r="AU608"/>
      <c r="AV608"/>
      <c r="AW608"/>
      <c r="AX608"/>
      <c r="AY608"/>
      <c r="AZ608"/>
      <c r="BA608"/>
      <c r="BB608"/>
      <c r="BC608"/>
      <c r="BD608"/>
      <c r="BE608"/>
      <c r="BF608"/>
      <c r="BG608"/>
      <c r="BH608"/>
      <c r="BI608"/>
      <c r="BJ608"/>
      <c r="BK608"/>
      <c r="BL608"/>
      <c r="BM608"/>
      <c r="BN608"/>
    </row>
    <row r="609" spans="1:66" ht="20.100000000000001" customHeight="1" outlineLevel="1">
      <c r="A609" s="24"/>
      <c r="B609" s="41"/>
      <c r="C609" s="33"/>
      <c r="D609" s="70"/>
      <c r="E609" s="55"/>
      <c r="F609" s="125" t="s">
        <v>1835</v>
      </c>
      <c r="G609" s="41"/>
      <c r="H609" s="56"/>
      <c r="I609" s="56"/>
      <c r="J609" s="56"/>
      <c r="K609" s="56"/>
      <c r="L609" s="56"/>
      <c r="M609" s="56"/>
      <c r="N609" s="56"/>
      <c r="O609" s="56"/>
      <c r="P609" s="24"/>
      <c r="Q609" s="55"/>
      <c r="R609" s="54">
        <f>SUBTOTAL(9,R603:R608)</f>
        <v>329.93135593220342</v>
      </c>
      <c r="S609" s="24"/>
      <c r="T609" s="18"/>
      <c r="U609" s="18"/>
      <c r="V609" s="18"/>
      <c r="W609" s="18"/>
      <c r="X609" s="18"/>
      <c r="Y609" s="18"/>
      <c r="Z609" s="18"/>
      <c r="AA609" s="18"/>
      <c r="AB609" s="18"/>
      <c r="AC609" s="18"/>
      <c r="AD609" s="18"/>
      <c r="AE609" s="18"/>
      <c r="AF609" s="18"/>
      <c r="AG609" s="18"/>
      <c r="AH609" s="18"/>
      <c r="AI609" s="18"/>
      <c r="AJ609" s="18"/>
      <c r="AK609" s="18"/>
      <c r="AL609" s="18"/>
      <c r="AM609" s="18"/>
      <c r="AN609" s="18"/>
      <c r="AO609" s="18"/>
      <c r="AP609" s="18"/>
      <c r="AQ609" s="18"/>
      <c r="AR609" s="18"/>
      <c r="AS609" s="18"/>
      <c r="AT609" s="18"/>
      <c r="AU609" s="18"/>
      <c r="AV609" s="18"/>
      <c r="AW609" s="18"/>
      <c r="AX609" s="18"/>
      <c r="AY609" s="18"/>
      <c r="AZ609" s="18"/>
      <c r="BA609" s="18"/>
      <c r="BB609" s="18"/>
      <c r="BC609" s="18"/>
      <c r="BD609" s="18"/>
      <c r="BE609" s="18"/>
      <c r="BF609" s="18"/>
      <c r="BG609" s="18"/>
      <c r="BH609" s="18"/>
      <c r="BI609" s="18"/>
      <c r="BJ609" s="18"/>
      <c r="BK609" s="18"/>
      <c r="BL609" s="18"/>
      <c r="BM609" s="18"/>
      <c r="BN609" s="18"/>
    </row>
    <row r="610" spans="1:66" ht="20.100000000000001" customHeight="1" outlineLevel="2">
      <c r="A610" s="24"/>
      <c r="B610" s="41" t="s">
        <v>837</v>
      </c>
      <c r="C610" s="24"/>
      <c r="D610" s="70" t="s">
        <v>822</v>
      </c>
      <c r="E610" s="55"/>
      <c r="F610" s="33" t="s">
        <v>337</v>
      </c>
      <c r="G610" s="41" t="s">
        <v>338</v>
      </c>
      <c r="H610" s="56"/>
      <c r="I610" s="56"/>
      <c r="J610" s="56"/>
      <c r="K610" s="56"/>
      <c r="L610" s="56"/>
      <c r="M610" s="56"/>
      <c r="N610" s="56"/>
      <c r="O610" s="56"/>
      <c r="P610" s="24"/>
      <c r="Q610" s="55"/>
      <c r="R610" s="55">
        <v>15</v>
      </c>
      <c r="S610" s="24"/>
      <c r="T610"/>
      <c r="U610"/>
      <c r="V610"/>
      <c r="W610"/>
      <c r="X610"/>
      <c r="Y610"/>
      <c r="Z610"/>
      <c r="AA610"/>
      <c r="AB610"/>
      <c r="AC610"/>
      <c r="AD610"/>
      <c r="AE610"/>
      <c r="AF610"/>
      <c r="AG610"/>
      <c r="AH610"/>
      <c r="AI610"/>
      <c r="AJ610"/>
      <c r="AK610"/>
      <c r="AL610"/>
      <c r="AM610"/>
      <c r="AN610"/>
      <c r="AO610"/>
      <c r="AP610"/>
      <c r="AQ610"/>
      <c r="AR610"/>
      <c r="AS610"/>
      <c r="AT610"/>
      <c r="AU610"/>
      <c r="AV610"/>
      <c r="AW610"/>
      <c r="AX610"/>
      <c r="AY610"/>
      <c r="AZ610"/>
      <c r="BA610"/>
      <c r="BB610"/>
      <c r="BC610"/>
      <c r="BD610"/>
      <c r="BE610"/>
      <c r="BF610"/>
      <c r="BG610"/>
      <c r="BH610"/>
      <c r="BI610"/>
      <c r="BJ610"/>
      <c r="BK610"/>
      <c r="BL610"/>
      <c r="BM610"/>
      <c r="BN610"/>
    </row>
    <row r="611" spans="1:66" ht="20.100000000000001" customHeight="1" outlineLevel="2">
      <c r="A611" s="35" t="s">
        <v>336</v>
      </c>
      <c r="B611" s="41" t="s">
        <v>1004</v>
      </c>
      <c r="C611" s="33" t="s">
        <v>642</v>
      </c>
      <c r="D611" s="70" t="s">
        <v>949</v>
      </c>
      <c r="E611" s="40">
        <v>3</v>
      </c>
      <c r="F611" s="33" t="s">
        <v>337</v>
      </c>
      <c r="G611" s="41" t="s">
        <v>338</v>
      </c>
      <c r="H611" s="99">
        <v>26</v>
      </c>
      <c r="I611" s="49">
        <v>48</v>
      </c>
      <c r="J611" s="49">
        <v>48</v>
      </c>
      <c r="K611" s="43">
        <v>0</v>
      </c>
      <c r="L611" s="49">
        <v>0</v>
      </c>
      <c r="M611" s="109"/>
      <c r="N611" s="92">
        <f>IF(H611&lt;25,1,1+(H611-25)/H611)</f>
        <v>1.0384615384615385</v>
      </c>
      <c r="O611" s="109">
        <v>1</v>
      </c>
      <c r="P611" s="34">
        <f>J611*N611*O611</f>
        <v>49.846153846153854</v>
      </c>
      <c r="Q611" s="34">
        <f>L611*M611*N611</f>
        <v>0</v>
      </c>
      <c r="R611" s="34">
        <f>P611+Q611</f>
        <v>49.846153846153854</v>
      </c>
      <c r="S611" s="31"/>
      <c r="T611"/>
      <c r="U611"/>
      <c r="V611"/>
      <c r="W611"/>
      <c r="X611"/>
      <c r="Y611"/>
      <c r="Z611"/>
      <c r="AA611"/>
      <c r="AB611"/>
      <c r="AC611"/>
      <c r="AD611"/>
      <c r="AE611"/>
      <c r="AF611"/>
      <c r="AG611"/>
      <c r="AH611"/>
      <c r="AI611"/>
      <c r="AJ611"/>
      <c r="AK611"/>
      <c r="AL611"/>
      <c r="AM611"/>
      <c r="AN611"/>
      <c r="AO611"/>
      <c r="AP611"/>
      <c r="AQ611"/>
      <c r="AR611"/>
      <c r="AS611"/>
      <c r="AT611"/>
      <c r="AU611"/>
      <c r="AV611"/>
      <c r="AW611"/>
      <c r="AX611"/>
      <c r="AY611"/>
      <c r="AZ611"/>
      <c r="BA611"/>
      <c r="BB611"/>
      <c r="BC611"/>
      <c r="BD611"/>
      <c r="BE611"/>
      <c r="BF611"/>
      <c r="BG611"/>
      <c r="BH611"/>
      <c r="BI611"/>
      <c r="BJ611"/>
      <c r="BK611"/>
      <c r="BL611"/>
      <c r="BM611"/>
      <c r="BN611"/>
    </row>
    <row r="612" spans="1:66" ht="20.100000000000001" customHeight="1" outlineLevel="2">
      <c r="A612" s="57" t="s">
        <v>1384</v>
      </c>
      <c r="B612" s="60" t="s">
        <v>1385</v>
      </c>
      <c r="C612" s="57" t="s">
        <v>1504</v>
      </c>
      <c r="D612" s="70" t="s">
        <v>1502</v>
      </c>
      <c r="E612" s="62" t="s">
        <v>1444</v>
      </c>
      <c r="F612" s="33" t="s">
        <v>337</v>
      </c>
      <c r="G612" s="41" t="s">
        <v>1608</v>
      </c>
      <c r="H612" s="87" t="s">
        <v>1461</v>
      </c>
      <c r="I612" s="56" t="s">
        <v>1494</v>
      </c>
      <c r="J612" s="56" t="s">
        <v>1496</v>
      </c>
      <c r="K612" s="56" t="s">
        <v>1494</v>
      </c>
      <c r="L612" s="56" t="s">
        <v>1496</v>
      </c>
      <c r="M612" s="56">
        <v>1</v>
      </c>
      <c r="N612" s="92"/>
      <c r="O612" s="112"/>
      <c r="P612" s="69"/>
      <c r="Q612" s="69"/>
      <c r="R612" s="69">
        <v>16</v>
      </c>
      <c r="S612" s="68" t="s">
        <v>1498</v>
      </c>
      <c r="T612"/>
      <c r="U612"/>
      <c r="V612"/>
      <c r="W612"/>
      <c r="X612"/>
      <c r="Y612"/>
      <c r="Z612"/>
      <c r="AA612"/>
      <c r="AB612"/>
      <c r="AC612"/>
      <c r="AD612"/>
      <c r="AE612"/>
      <c r="AF612"/>
      <c r="AG612"/>
      <c r="AH612"/>
      <c r="AI612"/>
      <c r="AJ612"/>
      <c r="AK612"/>
      <c r="AL612"/>
      <c r="AM612"/>
      <c r="AN612"/>
      <c r="AO612"/>
      <c r="AP612"/>
      <c r="AQ612"/>
      <c r="AR612"/>
      <c r="AS612"/>
      <c r="AT612"/>
      <c r="AU612"/>
      <c r="AV612"/>
      <c r="AW612"/>
      <c r="AX612"/>
      <c r="AY612"/>
      <c r="AZ612"/>
      <c r="BA612"/>
      <c r="BB612"/>
      <c r="BC612"/>
      <c r="BD612"/>
      <c r="BE612"/>
      <c r="BF612"/>
      <c r="BG612"/>
      <c r="BH612"/>
      <c r="BI612"/>
      <c r="BJ612"/>
      <c r="BK612"/>
      <c r="BL612"/>
      <c r="BM612"/>
      <c r="BN612"/>
    </row>
    <row r="613" spans="1:66" ht="20.100000000000001" customHeight="1" outlineLevel="2">
      <c r="A613" s="33" t="s">
        <v>559</v>
      </c>
      <c r="B613" s="41" t="s">
        <v>560</v>
      </c>
      <c r="C613" s="33" t="s">
        <v>611</v>
      </c>
      <c r="D613" s="70" t="s">
        <v>949</v>
      </c>
      <c r="E613" s="47">
        <v>3</v>
      </c>
      <c r="F613" s="33" t="s">
        <v>337</v>
      </c>
      <c r="G613" s="41" t="s">
        <v>338</v>
      </c>
      <c r="H613" s="44">
        <v>30</v>
      </c>
      <c r="I613" s="48">
        <v>48</v>
      </c>
      <c r="J613" s="48">
        <v>48</v>
      </c>
      <c r="K613" s="48">
        <v>0</v>
      </c>
      <c r="L613" s="48">
        <v>0</v>
      </c>
      <c r="M613" s="109"/>
      <c r="N613" s="92">
        <f>IF(H613&lt;25,1,1+(H613-25)/H613)</f>
        <v>1.1666666666666667</v>
      </c>
      <c r="O613" s="109">
        <v>1</v>
      </c>
      <c r="P613" s="34">
        <f>J613*N613*O613</f>
        <v>56</v>
      </c>
      <c r="Q613" s="34">
        <f>L613*M613*N613</f>
        <v>0</v>
      </c>
      <c r="R613" s="34">
        <f>P613+Q613</f>
        <v>56</v>
      </c>
      <c r="S613" s="31"/>
      <c r="T613"/>
      <c r="U613"/>
      <c r="V613"/>
      <c r="W613"/>
      <c r="X613"/>
      <c r="Y613"/>
      <c r="Z613"/>
      <c r="AA613"/>
      <c r="AB613"/>
      <c r="AC613"/>
      <c r="AD613"/>
      <c r="AE613"/>
      <c r="AF613"/>
      <c r="AG613"/>
      <c r="AH613"/>
      <c r="AI613"/>
      <c r="AJ613"/>
      <c r="AK613"/>
      <c r="AL613"/>
      <c r="AM613"/>
      <c r="AN613"/>
      <c r="AO613"/>
      <c r="AP613"/>
      <c r="AQ613"/>
      <c r="AR613"/>
      <c r="AS613"/>
      <c r="AT613"/>
      <c r="AU613"/>
      <c r="AV613"/>
      <c r="AW613"/>
      <c r="AX613"/>
      <c r="AY613"/>
      <c r="AZ613"/>
      <c r="BA613"/>
      <c r="BB613"/>
      <c r="BC613"/>
      <c r="BD613"/>
      <c r="BE613"/>
      <c r="BF613"/>
      <c r="BG613"/>
      <c r="BH613"/>
      <c r="BI613"/>
      <c r="BJ613"/>
      <c r="BK613"/>
      <c r="BL613"/>
      <c r="BM613"/>
      <c r="BN613"/>
    </row>
    <row r="614" spans="1:66" ht="20.100000000000001" customHeight="1" outlineLevel="2">
      <c r="A614" s="57" t="s">
        <v>1390</v>
      </c>
      <c r="B614" s="60" t="s">
        <v>1391</v>
      </c>
      <c r="C614" s="57" t="s">
        <v>1509</v>
      </c>
      <c r="D614" s="70" t="s">
        <v>1502</v>
      </c>
      <c r="E614" s="62" t="s">
        <v>1444</v>
      </c>
      <c r="F614" s="33" t="s">
        <v>337</v>
      </c>
      <c r="G614" s="41" t="s">
        <v>1608</v>
      </c>
      <c r="H614" s="87">
        <v>30</v>
      </c>
      <c r="I614" s="56" t="s">
        <v>1494</v>
      </c>
      <c r="J614" s="56" t="s">
        <v>1495</v>
      </c>
      <c r="K614" s="56" t="s">
        <v>1494</v>
      </c>
      <c r="L614" s="56" t="s">
        <v>1495</v>
      </c>
      <c r="M614" s="56">
        <v>1</v>
      </c>
      <c r="N614" s="92"/>
      <c r="O614" s="112"/>
      <c r="P614" s="69"/>
      <c r="Q614" s="69"/>
      <c r="R614" s="69">
        <v>18.666666666666668</v>
      </c>
      <c r="S614" s="68" t="s">
        <v>1498</v>
      </c>
      <c r="T614"/>
      <c r="U614"/>
      <c r="V614"/>
      <c r="W614"/>
      <c r="X614"/>
      <c r="Y614"/>
      <c r="Z614"/>
      <c r="AA614"/>
      <c r="AB614"/>
      <c r="AC614"/>
      <c r="AD614"/>
      <c r="AE614"/>
      <c r="AF614"/>
      <c r="AG614"/>
      <c r="AH614"/>
      <c r="AI614"/>
      <c r="AJ614"/>
      <c r="AK614"/>
      <c r="AL614"/>
      <c r="AM614"/>
      <c r="AN614"/>
      <c r="AO614"/>
      <c r="AP614"/>
      <c r="AQ614"/>
      <c r="AR614"/>
      <c r="AS614"/>
      <c r="AT614"/>
      <c r="AU614"/>
      <c r="AV614"/>
      <c r="AW614"/>
      <c r="AX614"/>
      <c r="AY614"/>
      <c r="AZ614"/>
      <c r="BA614"/>
      <c r="BB614"/>
      <c r="BC614"/>
      <c r="BD614"/>
      <c r="BE614"/>
      <c r="BF614"/>
      <c r="BG614"/>
      <c r="BH614"/>
      <c r="BI614"/>
      <c r="BJ614"/>
      <c r="BK614"/>
      <c r="BL614"/>
      <c r="BM614"/>
      <c r="BN614"/>
    </row>
    <row r="615" spans="1:66" ht="20.100000000000001" customHeight="1" outlineLevel="2">
      <c r="A615" s="65"/>
      <c r="B615" s="66"/>
      <c r="C615" s="24" t="s">
        <v>642</v>
      </c>
      <c r="D615" s="70" t="s">
        <v>1223</v>
      </c>
      <c r="E615" s="55">
        <v>14</v>
      </c>
      <c r="F615" s="33" t="s">
        <v>337</v>
      </c>
      <c r="G615" s="41" t="s">
        <v>1215</v>
      </c>
      <c r="H615" s="90">
        <v>9</v>
      </c>
      <c r="I615" s="67"/>
      <c r="J615" s="67"/>
      <c r="K615" s="67"/>
      <c r="L615" s="67"/>
      <c r="M615" s="112"/>
      <c r="N615" s="92">
        <f>IF(H615&lt;25,1,1+(H615-25)/H615)</f>
        <v>1</v>
      </c>
      <c r="O615" s="112"/>
      <c r="P615" s="69"/>
      <c r="Q615" s="69"/>
      <c r="R615" s="55">
        <f>0.3*13*H615</f>
        <v>35.1</v>
      </c>
      <c r="S615" s="68" t="s">
        <v>1237</v>
      </c>
      <c r="T615"/>
      <c r="U615"/>
      <c r="V615"/>
      <c r="W615"/>
      <c r="X615"/>
      <c r="Y615"/>
      <c r="Z615"/>
      <c r="AA615"/>
      <c r="AB615"/>
      <c r="AC615"/>
      <c r="AD615"/>
      <c r="AE615"/>
      <c r="AF615"/>
      <c r="AG615"/>
      <c r="AH615"/>
      <c r="AI615"/>
      <c r="AJ615"/>
      <c r="AK615"/>
      <c r="AL615"/>
      <c r="AM615"/>
      <c r="AN615"/>
      <c r="AO615"/>
      <c r="AP615"/>
      <c r="AQ615"/>
      <c r="AR615"/>
      <c r="AS615"/>
      <c r="AT615"/>
      <c r="AU615"/>
      <c r="AV615"/>
      <c r="AW615"/>
      <c r="AX615"/>
      <c r="AY615"/>
      <c r="AZ615"/>
      <c r="BA615"/>
      <c r="BB615"/>
      <c r="BC615"/>
      <c r="BD615"/>
      <c r="BE615"/>
      <c r="BF615"/>
      <c r="BG615"/>
      <c r="BH615"/>
      <c r="BI615"/>
      <c r="BJ615"/>
      <c r="BK615"/>
      <c r="BL615"/>
      <c r="BM615"/>
      <c r="BN615"/>
    </row>
    <row r="616" spans="1:66" ht="20.100000000000001" customHeight="1" outlineLevel="2">
      <c r="A616" s="65"/>
      <c r="B616" s="66"/>
      <c r="C616" s="65"/>
      <c r="D616" s="70" t="s">
        <v>1702</v>
      </c>
      <c r="E616" s="66"/>
      <c r="F616" s="33" t="s">
        <v>337</v>
      </c>
      <c r="G616" s="41" t="s">
        <v>736</v>
      </c>
      <c r="H616" s="56">
        <v>10</v>
      </c>
      <c r="I616" s="67"/>
      <c r="J616" s="67"/>
      <c r="K616" s="67"/>
      <c r="L616" s="67"/>
      <c r="M616" s="112"/>
      <c r="N616" s="118"/>
      <c r="O616" s="112"/>
      <c r="P616" s="69"/>
      <c r="Q616" s="69"/>
      <c r="R616" s="69">
        <f>2*H616</f>
        <v>20</v>
      </c>
      <c r="S616" s="68" t="s">
        <v>1703</v>
      </c>
      <c r="T616"/>
      <c r="U616"/>
      <c r="V616"/>
      <c r="W616"/>
      <c r="X616"/>
      <c r="Y616"/>
      <c r="Z616"/>
      <c r="AA616"/>
      <c r="AB616"/>
      <c r="AC616"/>
      <c r="AD616"/>
      <c r="AE616"/>
      <c r="AF616"/>
      <c r="AG616"/>
      <c r="AH616"/>
      <c r="AI616"/>
      <c r="AJ616"/>
      <c r="AK616"/>
      <c r="AL616"/>
      <c r="AM616"/>
      <c r="AN616"/>
      <c r="AO616"/>
      <c r="AP616"/>
      <c r="AQ616"/>
      <c r="AR616"/>
      <c r="AS616"/>
      <c r="AT616"/>
      <c r="AU616"/>
      <c r="AV616"/>
      <c r="AW616"/>
      <c r="AX616"/>
      <c r="AY616"/>
      <c r="AZ616"/>
      <c r="BA616"/>
      <c r="BB616"/>
      <c r="BC616"/>
      <c r="BD616"/>
      <c r="BE616"/>
      <c r="BF616"/>
      <c r="BG616"/>
      <c r="BH616"/>
      <c r="BI616"/>
      <c r="BJ616"/>
      <c r="BK616"/>
      <c r="BL616"/>
      <c r="BM616"/>
      <c r="BN616"/>
    </row>
    <row r="617" spans="1:66" ht="20.100000000000001" customHeight="1" outlineLevel="2">
      <c r="A617" s="24"/>
      <c r="B617" s="41"/>
      <c r="C617" s="33" t="s">
        <v>611</v>
      </c>
      <c r="D617" s="70" t="s">
        <v>593</v>
      </c>
      <c r="E617" s="55"/>
      <c r="F617" s="33" t="s">
        <v>337</v>
      </c>
      <c r="G617" s="41" t="s">
        <v>736</v>
      </c>
      <c r="H617" s="56">
        <v>3</v>
      </c>
      <c r="I617" s="56"/>
      <c r="J617" s="56"/>
      <c r="K617" s="56"/>
      <c r="L617" s="56"/>
      <c r="M617" s="56"/>
      <c r="N617" s="56"/>
      <c r="O617" s="56"/>
      <c r="P617" s="24"/>
      <c r="Q617" s="55"/>
      <c r="R617" s="54">
        <f>H617*14</f>
        <v>42</v>
      </c>
      <c r="S617" s="24"/>
      <c r="T617"/>
      <c r="U617"/>
      <c r="V617"/>
      <c r="W617"/>
      <c r="X617"/>
      <c r="Y617"/>
      <c r="Z617"/>
      <c r="AA617"/>
      <c r="AB617"/>
      <c r="AC617"/>
      <c r="AD617"/>
      <c r="AE617"/>
      <c r="AF617"/>
      <c r="AG617"/>
      <c r="AH617"/>
      <c r="AI617"/>
      <c r="AJ617"/>
      <c r="AK617"/>
      <c r="AL617"/>
      <c r="AM617"/>
      <c r="AN617"/>
      <c r="AO617"/>
      <c r="AP617"/>
      <c r="AQ617"/>
      <c r="AR617"/>
      <c r="AS617"/>
      <c r="AT617"/>
      <c r="AU617"/>
      <c r="AV617"/>
      <c r="AW617"/>
      <c r="AX617"/>
      <c r="AY617"/>
      <c r="AZ617"/>
      <c r="BA617"/>
      <c r="BB617"/>
      <c r="BC617"/>
      <c r="BD617"/>
      <c r="BE617"/>
      <c r="BF617"/>
      <c r="BG617"/>
      <c r="BH617"/>
      <c r="BI617"/>
      <c r="BJ617"/>
      <c r="BK617"/>
      <c r="BL617"/>
      <c r="BM617"/>
      <c r="BN617"/>
    </row>
    <row r="618" spans="1:66" ht="20.100000000000001" customHeight="1" outlineLevel="1">
      <c r="A618" s="24"/>
      <c r="B618" s="41"/>
      <c r="C618" s="33"/>
      <c r="D618" s="70"/>
      <c r="E618" s="55"/>
      <c r="F618" s="125" t="s">
        <v>1836</v>
      </c>
      <c r="G618" s="41"/>
      <c r="H618" s="56"/>
      <c r="I618" s="56"/>
      <c r="J618" s="56"/>
      <c r="K618" s="56"/>
      <c r="L618" s="56"/>
      <c r="M618" s="56"/>
      <c r="N618" s="56"/>
      <c r="O618" s="56"/>
      <c r="P618" s="24"/>
      <c r="Q618" s="55"/>
      <c r="R618" s="54">
        <f>SUBTOTAL(9,R610:R617)</f>
        <v>252.61282051282052</v>
      </c>
      <c r="S618" s="24"/>
      <c r="T618" s="18"/>
      <c r="U618" s="18"/>
      <c r="V618" s="18"/>
      <c r="W618" s="18"/>
      <c r="X618" s="18"/>
      <c r="Y618" s="18"/>
      <c r="Z618" s="18"/>
      <c r="AA618" s="18"/>
      <c r="AB618" s="18"/>
      <c r="AC618" s="18"/>
      <c r="AD618" s="18"/>
      <c r="AE618" s="18"/>
      <c r="AF618" s="18"/>
      <c r="AG618" s="18"/>
      <c r="AH618" s="18"/>
      <c r="AI618" s="18"/>
      <c r="AJ618" s="18"/>
      <c r="AK618" s="18"/>
      <c r="AL618" s="18"/>
      <c r="AM618" s="18"/>
      <c r="AN618" s="18"/>
      <c r="AO618" s="18"/>
      <c r="AP618" s="18"/>
      <c r="AQ618" s="18"/>
      <c r="AR618" s="18"/>
      <c r="AS618" s="18"/>
      <c r="AT618" s="18"/>
      <c r="AU618" s="18"/>
      <c r="AV618" s="18"/>
      <c r="AW618" s="18"/>
      <c r="AX618" s="18"/>
      <c r="AY618" s="18"/>
      <c r="AZ618" s="18"/>
      <c r="BA618" s="18"/>
      <c r="BB618" s="18"/>
      <c r="BC618" s="18"/>
      <c r="BD618" s="18"/>
      <c r="BE618" s="18"/>
      <c r="BF618" s="18"/>
      <c r="BG618" s="18"/>
      <c r="BH618" s="18"/>
      <c r="BI618" s="18"/>
      <c r="BJ618" s="18"/>
      <c r="BK618" s="18"/>
      <c r="BL618" s="18"/>
      <c r="BM618" s="18"/>
      <c r="BN618" s="18"/>
    </row>
    <row r="619" spans="1:66" ht="20.100000000000001" customHeight="1" outlineLevel="2">
      <c r="A619" s="33" t="s">
        <v>402</v>
      </c>
      <c r="B619" s="41" t="s">
        <v>984</v>
      </c>
      <c r="C619" s="33" t="s">
        <v>611</v>
      </c>
      <c r="D619" s="70" t="s">
        <v>949</v>
      </c>
      <c r="E619" s="47">
        <v>3</v>
      </c>
      <c r="F619" s="33" t="s">
        <v>379</v>
      </c>
      <c r="G619" s="41" t="s">
        <v>380</v>
      </c>
      <c r="H619" s="44">
        <v>22</v>
      </c>
      <c r="I619" s="48">
        <v>48</v>
      </c>
      <c r="J619" s="48">
        <v>48</v>
      </c>
      <c r="K619" s="48">
        <v>0</v>
      </c>
      <c r="L619" s="48">
        <v>0</v>
      </c>
      <c r="M619" s="109"/>
      <c r="N619" s="92">
        <f>IF(H619&lt;25,1,1+(H619-25)/H619)</f>
        <v>1</v>
      </c>
      <c r="O619" s="109">
        <v>1</v>
      </c>
      <c r="P619" s="34">
        <f>J619*N619*O619</f>
        <v>48</v>
      </c>
      <c r="Q619" s="34">
        <f>L619*M619*N619</f>
        <v>0</v>
      </c>
      <c r="R619" s="34">
        <f>P619+Q619</f>
        <v>48</v>
      </c>
      <c r="S619" s="31"/>
      <c r="T619"/>
      <c r="U619"/>
      <c r="V619"/>
      <c r="W619"/>
      <c r="X619"/>
      <c r="Y619"/>
      <c r="Z619"/>
      <c r="AA619"/>
      <c r="AB619"/>
      <c r="AC619"/>
      <c r="AD619"/>
      <c r="AE619"/>
      <c r="AF619"/>
      <c r="AG619"/>
      <c r="AH619"/>
      <c r="AI619"/>
      <c r="AJ619"/>
      <c r="AK619"/>
      <c r="AL619"/>
      <c r="AM619"/>
      <c r="AN619"/>
      <c r="AO619"/>
      <c r="AP619"/>
      <c r="AQ619"/>
      <c r="AR619"/>
      <c r="AS619"/>
      <c r="AT619"/>
      <c r="AU619"/>
      <c r="AV619"/>
      <c r="AW619"/>
      <c r="AX619"/>
      <c r="AY619"/>
      <c r="AZ619"/>
      <c r="BA619"/>
      <c r="BB619"/>
      <c r="BC619"/>
      <c r="BD619"/>
      <c r="BE619"/>
      <c r="BF619"/>
      <c r="BG619"/>
      <c r="BH619"/>
      <c r="BI619"/>
      <c r="BJ619"/>
      <c r="BK619"/>
      <c r="BL619"/>
      <c r="BM619"/>
      <c r="BN619"/>
    </row>
    <row r="620" spans="1:66" ht="20.100000000000001" customHeight="1" outlineLevel="2">
      <c r="A620" s="57" t="s">
        <v>1272</v>
      </c>
      <c r="B620" s="60" t="s">
        <v>1273</v>
      </c>
      <c r="C620" s="57" t="s">
        <v>1509</v>
      </c>
      <c r="D620" s="70" t="s">
        <v>1502</v>
      </c>
      <c r="E620" s="62" t="s">
        <v>1444</v>
      </c>
      <c r="F620" s="33" t="s">
        <v>379</v>
      </c>
      <c r="G620" s="41" t="s">
        <v>1538</v>
      </c>
      <c r="H620" s="87">
        <v>14</v>
      </c>
      <c r="I620" s="56" t="s">
        <v>1494</v>
      </c>
      <c r="J620" s="56" t="s">
        <v>1495</v>
      </c>
      <c r="K620" s="56" t="s">
        <v>1494</v>
      </c>
      <c r="L620" s="56" t="s">
        <v>1495</v>
      </c>
      <c r="M620" s="56">
        <v>1</v>
      </c>
      <c r="N620" s="92"/>
      <c r="O620" s="112"/>
      <c r="P620" s="69"/>
      <c r="Q620" s="69"/>
      <c r="R620" s="69">
        <v>16</v>
      </c>
      <c r="S620" s="68" t="s">
        <v>1498</v>
      </c>
      <c r="T620"/>
      <c r="U620"/>
      <c r="V620"/>
      <c r="W620"/>
      <c r="X620"/>
      <c r="Y620"/>
      <c r="Z620"/>
      <c r="AA620"/>
      <c r="AB620"/>
      <c r="AC620"/>
      <c r="AD620"/>
      <c r="AE620"/>
      <c r="AF620"/>
      <c r="AG620"/>
      <c r="AH620"/>
      <c r="AI620"/>
      <c r="AJ620"/>
      <c r="AK620"/>
      <c r="AL620"/>
      <c r="AM620"/>
      <c r="AN620"/>
      <c r="AO620"/>
      <c r="AP620"/>
      <c r="AQ620"/>
      <c r="AR620"/>
      <c r="AS620"/>
      <c r="AT620"/>
      <c r="AU620"/>
      <c r="AV620"/>
      <c r="AW620"/>
      <c r="AX620"/>
      <c r="AY620"/>
      <c r="AZ620"/>
      <c r="BA620"/>
      <c r="BB620"/>
      <c r="BC620"/>
      <c r="BD620"/>
      <c r="BE620"/>
      <c r="BF620"/>
      <c r="BG620"/>
      <c r="BH620"/>
      <c r="BI620"/>
      <c r="BJ620"/>
      <c r="BK620"/>
      <c r="BL620"/>
      <c r="BM620"/>
      <c r="BN620"/>
    </row>
    <row r="621" spans="1:66" ht="20.100000000000001" customHeight="1" outlineLevel="2">
      <c r="A621" s="24"/>
      <c r="B621" s="41" t="s">
        <v>1005</v>
      </c>
      <c r="C621" s="24"/>
      <c r="D621" s="70" t="s">
        <v>822</v>
      </c>
      <c r="E621" s="55"/>
      <c r="F621" s="33" t="s">
        <v>379</v>
      </c>
      <c r="G621" s="41" t="s">
        <v>380</v>
      </c>
      <c r="H621" s="56"/>
      <c r="I621" s="56"/>
      <c r="J621" s="56"/>
      <c r="K621" s="56"/>
      <c r="L621" s="56"/>
      <c r="M621" s="56"/>
      <c r="N621" s="56"/>
      <c r="O621" s="56"/>
      <c r="P621" s="24"/>
      <c r="Q621" s="55"/>
      <c r="R621" s="55">
        <v>15</v>
      </c>
      <c r="S621" s="24"/>
      <c r="T621"/>
      <c r="U621"/>
      <c r="V621"/>
      <c r="W621"/>
      <c r="X621"/>
      <c r="Y621"/>
      <c r="Z621"/>
      <c r="AA621"/>
      <c r="AB621"/>
      <c r="AC621"/>
      <c r="AD621"/>
      <c r="AE621"/>
      <c r="AF621"/>
      <c r="AG621"/>
      <c r="AH621"/>
      <c r="AI621"/>
      <c r="AJ621"/>
      <c r="AK621"/>
      <c r="AL621"/>
      <c r="AM621"/>
      <c r="AN621"/>
      <c r="AO621"/>
      <c r="AP621"/>
      <c r="AQ621"/>
      <c r="AR621"/>
      <c r="AS621"/>
      <c r="AT621"/>
      <c r="AU621"/>
      <c r="AV621"/>
      <c r="AW621"/>
      <c r="AX621"/>
      <c r="AY621"/>
      <c r="AZ621"/>
      <c r="BA621"/>
      <c r="BB621"/>
      <c r="BC621"/>
      <c r="BD621"/>
      <c r="BE621"/>
      <c r="BF621"/>
      <c r="BG621"/>
      <c r="BH621"/>
      <c r="BI621"/>
      <c r="BJ621"/>
      <c r="BK621"/>
      <c r="BL621"/>
      <c r="BM621"/>
      <c r="BN621"/>
    </row>
    <row r="622" spans="1:66" ht="20.100000000000001" customHeight="1" outlineLevel="2">
      <c r="A622" s="24"/>
      <c r="B622" s="41" t="s">
        <v>874</v>
      </c>
      <c r="C622" s="24"/>
      <c r="D622" s="70" t="s">
        <v>822</v>
      </c>
      <c r="E622" s="55"/>
      <c r="F622" s="33" t="s">
        <v>379</v>
      </c>
      <c r="G622" s="41" t="s">
        <v>380</v>
      </c>
      <c r="H622" s="56"/>
      <c r="I622" s="56"/>
      <c r="J622" s="56"/>
      <c r="K622" s="56"/>
      <c r="L622" s="56"/>
      <c r="M622" s="56"/>
      <c r="N622" s="56"/>
      <c r="O622" s="56"/>
      <c r="P622" s="24"/>
      <c r="Q622" s="55"/>
      <c r="R622" s="55">
        <v>15</v>
      </c>
      <c r="S622" s="24"/>
      <c r="T622"/>
      <c r="U622"/>
      <c r="V622"/>
      <c r="W622"/>
      <c r="X622"/>
      <c r="Y622"/>
      <c r="Z622"/>
      <c r="AA622"/>
      <c r="AB622"/>
      <c r="AC622"/>
      <c r="AD622"/>
      <c r="AE622"/>
      <c r="AF622"/>
      <c r="AG622"/>
      <c r="AH622"/>
      <c r="AI622"/>
      <c r="AJ622"/>
      <c r="AK622"/>
      <c r="AL622"/>
      <c r="AM622"/>
      <c r="AN622"/>
      <c r="AO622"/>
      <c r="AP622"/>
      <c r="AQ622"/>
      <c r="AR622"/>
      <c r="AS622"/>
      <c r="AT622"/>
      <c r="AU622"/>
      <c r="AV622"/>
      <c r="AW622"/>
      <c r="AX622"/>
      <c r="AY622"/>
      <c r="AZ622"/>
      <c r="BA622"/>
      <c r="BB622"/>
      <c r="BC622"/>
      <c r="BD622"/>
      <c r="BE622"/>
      <c r="BF622"/>
      <c r="BG622"/>
      <c r="BH622"/>
      <c r="BI622"/>
      <c r="BJ622"/>
      <c r="BK622"/>
      <c r="BL622"/>
      <c r="BM622"/>
      <c r="BN622"/>
    </row>
    <row r="623" spans="1:66" ht="20.100000000000001" customHeight="1" outlineLevel="2">
      <c r="A623" s="35" t="s">
        <v>377</v>
      </c>
      <c r="B623" s="41" t="s">
        <v>378</v>
      </c>
      <c r="C623" s="33" t="s">
        <v>642</v>
      </c>
      <c r="D623" s="70" t="s">
        <v>949</v>
      </c>
      <c r="E623" s="40">
        <v>3</v>
      </c>
      <c r="F623" s="33" t="s">
        <v>379</v>
      </c>
      <c r="G623" s="41" t="s">
        <v>380</v>
      </c>
      <c r="H623" s="99">
        <v>30</v>
      </c>
      <c r="I623" s="49">
        <v>48</v>
      </c>
      <c r="J623" s="49">
        <v>48</v>
      </c>
      <c r="K623" s="43">
        <v>0</v>
      </c>
      <c r="L623" s="49">
        <v>0</v>
      </c>
      <c r="M623" s="109"/>
      <c r="N623" s="92">
        <f>IF(H623&lt;25,1,1+(H623-25)/H623)</f>
        <v>1.1666666666666667</v>
      </c>
      <c r="O623" s="109">
        <v>1</v>
      </c>
      <c r="P623" s="34">
        <f>J623*N623*O623</f>
        <v>56</v>
      </c>
      <c r="Q623" s="34">
        <f>L623*M623*N623</f>
        <v>0</v>
      </c>
      <c r="R623" s="34">
        <f>P623+Q623</f>
        <v>56</v>
      </c>
      <c r="S623" s="31"/>
      <c r="T623" s="18"/>
      <c r="U623" s="18"/>
      <c r="V623" s="18"/>
      <c r="W623" s="18"/>
      <c r="X623" s="18"/>
      <c r="Y623" s="18"/>
      <c r="Z623" s="18"/>
      <c r="AA623" s="18"/>
      <c r="AB623" s="18"/>
      <c r="AC623" s="18"/>
      <c r="AD623" s="18"/>
      <c r="AE623" s="18"/>
      <c r="AF623" s="18"/>
      <c r="AG623" s="18"/>
      <c r="AH623" s="18"/>
      <c r="AI623" s="18"/>
      <c r="AJ623" s="18"/>
      <c r="AK623" s="18"/>
      <c r="AL623" s="18"/>
      <c r="AM623" s="18"/>
      <c r="AN623" s="18"/>
      <c r="AO623" s="18"/>
      <c r="AP623" s="18"/>
      <c r="AQ623" s="18"/>
      <c r="AR623" s="18"/>
      <c r="AS623" s="18"/>
      <c r="AT623" s="18"/>
      <c r="AU623" s="18"/>
      <c r="AV623" s="18"/>
      <c r="AW623" s="18"/>
      <c r="AX623" s="18"/>
      <c r="AY623" s="18"/>
      <c r="AZ623" s="18"/>
      <c r="BA623" s="18"/>
      <c r="BB623" s="18"/>
      <c r="BC623" s="18"/>
      <c r="BD623" s="18"/>
      <c r="BE623" s="18"/>
      <c r="BF623" s="18"/>
      <c r="BG623" s="18"/>
      <c r="BH623" s="18"/>
      <c r="BI623" s="18"/>
      <c r="BJ623" s="18"/>
      <c r="BK623" s="18"/>
      <c r="BL623" s="18"/>
      <c r="BM623" s="18"/>
      <c r="BN623" s="18"/>
    </row>
    <row r="624" spans="1:66" ht="20.100000000000001" customHeight="1" outlineLevel="2">
      <c r="A624" s="57" t="s">
        <v>1436</v>
      </c>
      <c r="B624" s="60" t="s">
        <v>1437</v>
      </c>
      <c r="C624" s="57" t="s">
        <v>1636</v>
      </c>
      <c r="D624" s="70" t="s">
        <v>1632</v>
      </c>
      <c r="E624" s="62" t="s">
        <v>1444</v>
      </c>
      <c r="F624" s="33" t="s">
        <v>379</v>
      </c>
      <c r="G624" s="41" t="s">
        <v>1650</v>
      </c>
      <c r="H624" s="87" t="s">
        <v>1489</v>
      </c>
      <c r="I624" s="56" t="s">
        <v>1494</v>
      </c>
      <c r="J624" s="56" t="s">
        <v>1496</v>
      </c>
      <c r="K624" s="56" t="s">
        <v>1494</v>
      </c>
      <c r="L624" s="56" t="s">
        <v>1496</v>
      </c>
      <c r="M624" s="56">
        <v>1</v>
      </c>
      <c r="N624" s="92"/>
      <c r="O624" s="112"/>
      <c r="P624" s="69"/>
      <c r="Q624" s="69"/>
      <c r="R624" s="69">
        <v>18.206896551724139</v>
      </c>
      <c r="S624" s="68" t="s">
        <v>1498</v>
      </c>
      <c r="T624" s="18"/>
      <c r="U624" s="18"/>
      <c r="V624" s="18"/>
      <c r="W624" s="18"/>
      <c r="X624" s="18"/>
      <c r="Y624" s="18"/>
      <c r="Z624" s="18"/>
      <c r="AA624" s="18"/>
      <c r="AB624" s="18"/>
      <c r="AC624" s="18"/>
      <c r="AD624" s="18"/>
      <c r="AE624" s="18"/>
      <c r="AF624" s="18"/>
      <c r="AG624" s="18"/>
      <c r="AH624" s="18"/>
      <c r="AI624" s="18"/>
      <c r="AJ624" s="18"/>
      <c r="AK624" s="18"/>
      <c r="AL624" s="18"/>
      <c r="AM624" s="18"/>
      <c r="AN624" s="18"/>
      <c r="AO624" s="18"/>
      <c r="AP624" s="18"/>
      <c r="AQ624" s="18"/>
      <c r="AR624" s="18"/>
      <c r="AS624" s="18"/>
      <c r="AT624" s="18"/>
      <c r="AU624" s="18"/>
      <c r="AV624" s="18"/>
      <c r="AW624" s="18"/>
      <c r="AX624" s="18"/>
      <c r="AY624" s="18"/>
      <c r="AZ624" s="18"/>
      <c r="BA624" s="18"/>
      <c r="BB624" s="18"/>
      <c r="BC624" s="18"/>
      <c r="BD624" s="18"/>
      <c r="BE624" s="18"/>
      <c r="BF624" s="18"/>
      <c r="BG624" s="18"/>
      <c r="BH624" s="18"/>
      <c r="BI624" s="18"/>
      <c r="BJ624" s="18"/>
      <c r="BK624" s="18"/>
      <c r="BL624" s="18"/>
      <c r="BM624" s="18"/>
      <c r="BN624" s="18"/>
    </row>
    <row r="625" spans="1:66" ht="20.100000000000001" customHeight="1" outlineLevel="2">
      <c r="A625" s="24"/>
      <c r="B625" s="55"/>
      <c r="C625" s="24" t="s">
        <v>642</v>
      </c>
      <c r="D625" s="70" t="s">
        <v>1223</v>
      </c>
      <c r="E625" s="55">
        <v>14</v>
      </c>
      <c r="F625" s="33" t="s">
        <v>379</v>
      </c>
      <c r="G625" s="41" t="s">
        <v>380</v>
      </c>
      <c r="H625" s="90">
        <v>4</v>
      </c>
      <c r="I625" s="56"/>
      <c r="J625" s="56"/>
      <c r="K625" s="56"/>
      <c r="L625" s="56"/>
      <c r="M625" s="56"/>
      <c r="N625" s="92">
        <f>IF(H625&lt;25,1,1+(H625-25)/H625)</f>
        <v>1</v>
      </c>
      <c r="O625" s="56"/>
      <c r="P625" s="24"/>
      <c r="Q625" s="55"/>
      <c r="R625" s="55">
        <f>0.3*13*H625</f>
        <v>15.6</v>
      </c>
      <c r="S625" s="68" t="s">
        <v>1235</v>
      </c>
      <c r="T625" s="18"/>
      <c r="U625" s="18"/>
      <c r="V625" s="18"/>
      <c r="W625" s="18"/>
      <c r="X625" s="18"/>
      <c r="Y625" s="18"/>
      <c r="Z625" s="18"/>
      <c r="AA625" s="18"/>
      <c r="AB625" s="18"/>
      <c r="AC625" s="18"/>
      <c r="AD625" s="18"/>
      <c r="AE625" s="18"/>
      <c r="AF625" s="18"/>
      <c r="AG625" s="18"/>
      <c r="AH625" s="18"/>
      <c r="AI625" s="18"/>
      <c r="AJ625" s="18"/>
      <c r="AK625" s="18"/>
      <c r="AL625" s="18"/>
      <c r="AM625" s="18"/>
      <c r="AN625" s="18"/>
      <c r="AO625" s="18"/>
      <c r="AP625" s="18"/>
      <c r="AQ625" s="18"/>
      <c r="AR625" s="18"/>
      <c r="AS625" s="18"/>
      <c r="AT625" s="18"/>
      <c r="AU625" s="18"/>
      <c r="AV625" s="18"/>
      <c r="AW625" s="18"/>
      <c r="AX625" s="18"/>
      <c r="AY625" s="18"/>
      <c r="AZ625" s="18"/>
      <c r="BA625" s="18"/>
      <c r="BB625" s="18"/>
      <c r="BC625" s="18"/>
      <c r="BD625" s="18"/>
      <c r="BE625" s="18"/>
      <c r="BF625" s="18"/>
      <c r="BG625" s="18"/>
      <c r="BH625" s="18"/>
      <c r="BI625" s="18"/>
      <c r="BJ625" s="18"/>
      <c r="BK625" s="18"/>
      <c r="BL625" s="18"/>
      <c r="BM625" s="18"/>
      <c r="BN625" s="18"/>
    </row>
    <row r="626" spans="1:66" ht="20.100000000000001" customHeight="1" outlineLevel="2">
      <c r="A626" s="65"/>
      <c r="B626" s="66"/>
      <c r="C626" s="65"/>
      <c r="D626" s="70" t="s">
        <v>1702</v>
      </c>
      <c r="E626" s="66"/>
      <c r="F626" s="33" t="s">
        <v>379</v>
      </c>
      <c r="G626" s="41" t="s">
        <v>737</v>
      </c>
      <c r="H626" s="56">
        <v>7</v>
      </c>
      <c r="I626" s="67"/>
      <c r="J626" s="67"/>
      <c r="K626" s="67"/>
      <c r="L626" s="67"/>
      <c r="M626" s="112"/>
      <c r="N626" s="118"/>
      <c r="O626" s="112"/>
      <c r="P626" s="69"/>
      <c r="Q626" s="69"/>
      <c r="R626" s="69">
        <f>2*H626</f>
        <v>14</v>
      </c>
      <c r="S626" s="68" t="s">
        <v>1703</v>
      </c>
      <c r="T626" s="18"/>
      <c r="U626" s="18"/>
      <c r="V626" s="18"/>
      <c r="W626" s="18"/>
      <c r="X626" s="18"/>
      <c r="Y626" s="18"/>
      <c r="Z626" s="18"/>
      <c r="AA626" s="18"/>
      <c r="AB626" s="18"/>
      <c r="AC626" s="18"/>
      <c r="AD626" s="18"/>
      <c r="AE626" s="18"/>
      <c r="AF626" s="18"/>
      <c r="AG626" s="18"/>
      <c r="AH626" s="18"/>
      <c r="AI626" s="18"/>
      <c r="AJ626" s="18"/>
      <c r="AK626" s="18"/>
      <c r="AL626" s="18"/>
      <c r="AM626" s="18"/>
      <c r="AN626" s="18"/>
      <c r="AO626" s="18"/>
      <c r="AP626" s="18"/>
      <c r="AQ626" s="18"/>
      <c r="AR626" s="18"/>
      <c r="AS626" s="18"/>
      <c r="AT626" s="18"/>
      <c r="AU626" s="18"/>
      <c r="AV626" s="18"/>
      <c r="AW626" s="18"/>
      <c r="AX626" s="18"/>
      <c r="AY626" s="18"/>
      <c r="AZ626" s="18"/>
      <c r="BA626" s="18"/>
      <c r="BB626" s="18"/>
      <c r="BC626" s="18"/>
      <c r="BD626" s="18"/>
      <c r="BE626" s="18"/>
      <c r="BF626" s="18"/>
      <c r="BG626" s="18"/>
      <c r="BH626" s="18"/>
      <c r="BI626" s="18"/>
      <c r="BJ626" s="18"/>
      <c r="BK626" s="18"/>
      <c r="BL626" s="18"/>
      <c r="BM626" s="18"/>
      <c r="BN626" s="18"/>
    </row>
    <row r="627" spans="1:66" ht="20.100000000000001" customHeight="1" outlineLevel="2">
      <c r="A627" s="24"/>
      <c r="B627" s="41"/>
      <c r="C627" s="33" t="s">
        <v>611</v>
      </c>
      <c r="D627" s="70" t="s">
        <v>593</v>
      </c>
      <c r="E627" s="55"/>
      <c r="F627" s="33" t="s">
        <v>379</v>
      </c>
      <c r="G627" s="41" t="s">
        <v>737</v>
      </c>
      <c r="H627" s="56">
        <v>3</v>
      </c>
      <c r="I627" s="56"/>
      <c r="J627" s="56"/>
      <c r="K627" s="56"/>
      <c r="L627" s="56"/>
      <c r="M627" s="56"/>
      <c r="N627" s="56"/>
      <c r="O627" s="56"/>
      <c r="P627" s="24"/>
      <c r="Q627" s="55"/>
      <c r="R627" s="54">
        <f>H627*14</f>
        <v>42</v>
      </c>
      <c r="S627" s="24"/>
      <c r="T627" s="18"/>
      <c r="U627" s="18"/>
      <c r="V627" s="18"/>
      <c r="W627" s="18"/>
      <c r="X627" s="18"/>
      <c r="Y627" s="18"/>
      <c r="Z627" s="18"/>
      <c r="AA627" s="18"/>
      <c r="AB627" s="18"/>
      <c r="AC627" s="18"/>
      <c r="AD627" s="18"/>
      <c r="AE627" s="18"/>
      <c r="AF627" s="18"/>
      <c r="AG627" s="18"/>
      <c r="AH627" s="18"/>
      <c r="AI627" s="18"/>
      <c r="AJ627" s="18"/>
      <c r="AK627" s="18"/>
      <c r="AL627" s="18"/>
      <c r="AM627" s="18"/>
      <c r="AN627" s="18"/>
      <c r="AO627" s="18"/>
      <c r="AP627" s="18"/>
      <c r="AQ627" s="18"/>
      <c r="AR627" s="18"/>
      <c r="AS627" s="18"/>
      <c r="AT627" s="18"/>
      <c r="AU627" s="18"/>
      <c r="AV627" s="18"/>
      <c r="AW627" s="18"/>
      <c r="AX627" s="18"/>
      <c r="AY627" s="18"/>
      <c r="AZ627" s="18"/>
      <c r="BA627" s="18"/>
      <c r="BB627" s="18"/>
      <c r="BC627" s="18"/>
      <c r="BD627" s="18"/>
      <c r="BE627" s="18"/>
      <c r="BF627" s="18"/>
      <c r="BG627" s="18"/>
      <c r="BH627" s="18"/>
      <c r="BI627" s="18"/>
      <c r="BJ627" s="18"/>
      <c r="BK627" s="18"/>
      <c r="BL627" s="18"/>
      <c r="BM627" s="18"/>
      <c r="BN627" s="18"/>
    </row>
    <row r="628" spans="1:66" ht="20.100000000000001" customHeight="1" outlineLevel="1">
      <c r="A628" s="24"/>
      <c r="B628" s="41"/>
      <c r="C628" s="33"/>
      <c r="D628" s="70"/>
      <c r="E628" s="55"/>
      <c r="F628" s="125" t="s">
        <v>1837</v>
      </c>
      <c r="G628" s="41"/>
      <c r="H628" s="56"/>
      <c r="I628" s="56"/>
      <c r="J628" s="56"/>
      <c r="K628" s="56"/>
      <c r="L628" s="56"/>
      <c r="M628" s="56"/>
      <c r="N628" s="56"/>
      <c r="O628" s="56"/>
      <c r="P628" s="24"/>
      <c r="Q628" s="55"/>
      <c r="R628" s="54">
        <f>SUBTOTAL(9,R619:R627)</f>
        <v>239.80689655172412</v>
      </c>
      <c r="S628" s="24"/>
      <c r="T628" s="18"/>
      <c r="U628" s="18"/>
      <c r="V628" s="18"/>
      <c r="W628" s="18"/>
      <c r="X628" s="18"/>
      <c r="Y628" s="18"/>
      <c r="Z628" s="18"/>
      <c r="AA628" s="18"/>
      <c r="AB628" s="18"/>
      <c r="AC628" s="18"/>
      <c r="AD628" s="18"/>
      <c r="AE628" s="18"/>
      <c r="AF628" s="18"/>
      <c r="AG628" s="18"/>
      <c r="AH628" s="18"/>
      <c r="AI628" s="18"/>
      <c r="AJ628" s="18"/>
      <c r="AK628" s="18"/>
      <c r="AL628" s="18"/>
      <c r="AM628" s="18"/>
      <c r="AN628" s="18"/>
      <c r="AO628" s="18"/>
      <c r="AP628" s="18"/>
      <c r="AQ628" s="18"/>
      <c r="AR628" s="18"/>
      <c r="AS628" s="18"/>
      <c r="AT628" s="18"/>
      <c r="AU628" s="18"/>
      <c r="AV628" s="18"/>
      <c r="AW628" s="18"/>
      <c r="AX628" s="18"/>
      <c r="AY628" s="18"/>
      <c r="AZ628" s="18"/>
      <c r="BA628" s="18"/>
      <c r="BB628" s="18"/>
      <c r="BC628" s="18"/>
      <c r="BD628" s="18"/>
      <c r="BE628" s="18"/>
      <c r="BF628" s="18"/>
      <c r="BG628" s="18"/>
      <c r="BH628" s="18"/>
      <c r="BI628" s="18"/>
      <c r="BJ628" s="18"/>
      <c r="BK628" s="18"/>
      <c r="BL628" s="18"/>
      <c r="BM628" s="18"/>
      <c r="BN628" s="18"/>
    </row>
    <row r="629" spans="1:66" ht="20.100000000000001" customHeight="1" outlineLevel="2">
      <c r="A629" s="33" t="s">
        <v>113</v>
      </c>
      <c r="B629" s="41" t="s">
        <v>114</v>
      </c>
      <c r="C629" s="33" t="s">
        <v>611</v>
      </c>
      <c r="D629" s="70" t="s">
        <v>949</v>
      </c>
      <c r="E629" s="47">
        <v>3</v>
      </c>
      <c r="F629" s="33" t="s">
        <v>124</v>
      </c>
      <c r="G629" s="41" t="s">
        <v>625</v>
      </c>
      <c r="H629" s="44">
        <v>80</v>
      </c>
      <c r="I629" s="48">
        <v>48</v>
      </c>
      <c r="J629" s="48">
        <v>32</v>
      </c>
      <c r="K629" s="44">
        <v>0</v>
      </c>
      <c r="L629" s="44">
        <v>16</v>
      </c>
      <c r="M629" s="110" t="s">
        <v>669</v>
      </c>
      <c r="N629" s="92">
        <f>IF(H629&lt;25,1,1+(H629-25)/H629)</f>
        <v>1.6875</v>
      </c>
      <c r="O629" s="109">
        <v>1</v>
      </c>
      <c r="P629" s="34">
        <f>J629*N629*O629</f>
        <v>54</v>
      </c>
      <c r="Q629" s="34">
        <f>L629*M629*N629</f>
        <v>27</v>
      </c>
      <c r="R629" s="34">
        <f>P629+Q629</f>
        <v>81</v>
      </c>
      <c r="S629" s="31"/>
      <c r="T629" s="18"/>
      <c r="U629" s="18"/>
      <c r="V629" s="18"/>
      <c r="W629" s="18"/>
      <c r="X629" s="18"/>
      <c r="Y629" s="18"/>
      <c r="Z629" s="18"/>
      <c r="AA629" s="18"/>
      <c r="AB629" s="18"/>
      <c r="AC629" s="18"/>
      <c r="AD629" s="18"/>
      <c r="AE629" s="18"/>
      <c r="AF629" s="18"/>
      <c r="AG629" s="18"/>
      <c r="AH629" s="18"/>
      <c r="AI629" s="18"/>
      <c r="AJ629" s="18"/>
      <c r="AK629" s="18"/>
      <c r="AL629" s="18"/>
      <c r="AM629" s="18"/>
      <c r="AN629" s="18"/>
      <c r="AO629" s="18"/>
      <c r="AP629" s="18"/>
      <c r="AQ629" s="18"/>
      <c r="AR629" s="18"/>
      <c r="AS629" s="18"/>
      <c r="AT629" s="18"/>
      <c r="AU629" s="18"/>
      <c r="AV629" s="18"/>
      <c r="AW629" s="18"/>
      <c r="AX629" s="18"/>
      <c r="AY629" s="18"/>
      <c r="AZ629" s="18"/>
      <c r="BA629" s="18"/>
      <c r="BB629" s="18"/>
      <c r="BC629" s="18"/>
      <c r="BD629" s="18"/>
      <c r="BE629" s="18"/>
      <c r="BF629" s="18"/>
      <c r="BG629" s="18"/>
      <c r="BH629" s="18"/>
      <c r="BI629" s="18"/>
      <c r="BJ629" s="18"/>
      <c r="BK629" s="18"/>
      <c r="BL629" s="18"/>
      <c r="BM629" s="18"/>
      <c r="BN629" s="18"/>
    </row>
    <row r="630" spans="1:66" ht="20.100000000000001" customHeight="1" outlineLevel="2">
      <c r="A630" s="33" t="s">
        <v>113</v>
      </c>
      <c r="B630" s="41" t="s">
        <v>114</v>
      </c>
      <c r="C630" s="33" t="s">
        <v>611</v>
      </c>
      <c r="D630" s="70" t="s">
        <v>949</v>
      </c>
      <c r="E630" s="47">
        <v>3</v>
      </c>
      <c r="F630" s="33" t="s">
        <v>124</v>
      </c>
      <c r="G630" s="41" t="s">
        <v>625</v>
      </c>
      <c r="H630" s="44">
        <v>77</v>
      </c>
      <c r="I630" s="48">
        <v>48</v>
      </c>
      <c r="J630" s="48">
        <v>32</v>
      </c>
      <c r="K630" s="44">
        <v>0</v>
      </c>
      <c r="L630" s="44">
        <v>16</v>
      </c>
      <c r="M630" s="110" t="s">
        <v>669</v>
      </c>
      <c r="N630" s="92">
        <f>IF(H630&lt;25,1,1+(H630-25)/H630)</f>
        <v>1.6753246753246753</v>
      </c>
      <c r="O630" s="109">
        <v>1</v>
      </c>
      <c r="P630" s="34">
        <f>J630*N630*O630</f>
        <v>53.61038961038961</v>
      </c>
      <c r="Q630" s="34">
        <f>L630*M630*N630</f>
        <v>26.805194805194805</v>
      </c>
      <c r="R630" s="34">
        <f>P630+Q630</f>
        <v>80.415584415584419</v>
      </c>
      <c r="S630" s="31"/>
      <c r="T630" s="18"/>
      <c r="U630" s="18"/>
      <c r="V630" s="18"/>
      <c r="W630" s="18"/>
      <c r="X630" s="18"/>
      <c r="Y630" s="18"/>
      <c r="Z630" s="18"/>
      <c r="AA630" s="18"/>
      <c r="AB630" s="18"/>
      <c r="AC630" s="18"/>
      <c r="AD630" s="18"/>
      <c r="AE630" s="18"/>
      <c r="AF630" s="18"/>
      <c r="AG630" s="18"/>
      <c r="AH630" s="18"/>
      <c r="AI630" s="18"/>
      <c r="AJ630" s="18"/>
      <c r="AK630" s="18"/>
      <c r="AL630" s="18"/>
      <c r="AM630" s="18"/>
      <c r="AN630" s="18"/>
      <c r="AO630" s="18"/>
      <c r="AP630" s="18"/>
      <c r="AQ630" s="18"/>
      <c r="AR630" s="18"/>
      <c r="AS630" s="18"/>
      <c r="AT630" s="18"/>
      <c r="AU630" s="18"/>
      <c r="AV630" s="18"/>
      <c r="AW630" s="18"/>
      <c r="AX630" s="18"/>
      <c r="AY630" s="18"/>
      <c r="AZ630" s="18"/>
      <c r="BA630" s="18"/>
      <c r="BB630" s="18"/>
      <c r="BC630" s="18"/>
      <c r="BD630" s="18"/>
      <c r="BE630" s="18"/>
      <c r="BF630" s="18"/>
      <c r="BG630" s="18"/>
      <c r="BH630" s="18"/>
      <c r="BI630" s="18"/>
      <c r="BJ630" s="18"/>
      <c r="BK630" s="18"/>
      <c r="BL630" s="18"/>
      <c r="BM630" s="18"/>
      <c r="BN630" s="18"/>
    </row>
    <row r="631" spans="1:66" ht="20.100000000000001" customHeight="1" outlineLevel="2">
      <c r="A631" s="35" t="s">
        <v>113</v>
      </c>
      <c r="B631" s="41" t="s">
        <v>980</v>
      </c>
      <c r="C631" s="33" t="s">
        <v>642</v>
      </c>
      <c r="D631" s="70" t="s">
        <v>949</v>
      </c>
      <c r="E631" s="40">
        <v>3</v>
      </c>
      <c r="F631" s="33" t="s">
        <v>124</v>
      </c>
      <c r="G631" s="41" t="s">
        <v>625</v>
      </c>
      <c r="H631" s="99">
        <v>96</v>
      </c>
      <c r="I631" s="49">
        <v>48</v>
      </c>
      <c r="J631" s="48">
        <v>32</v>
      </c>
      <c r="K631" s="44">
        <v>0</v>
      </c>
      <c r="L631" s="44">
        <v>16</v>
      </c>
      <c r="M631" s="110" t="s">
        <v>669</v>
      </c>
      <c r="N631" s="92">
        <f>IF(H631&lt;25,1,1+(H631-25)/H631)</f>
        <v>1.7395833333333335</v>
      </c>
      <c r="O631" s="109">
        <v>1</v>
      </c>
      <c r="P631" s="34">
        <f>J631*N631*O631</f>
        <v>55.666666666666671</v>
      </c>
      <c r="Q631" s="34">
        <f>L631*M631*N631</f>
        <v>27.833333333333336</v>
      </c>
      <c r="R631" s="34">
        <f>P631+Q631</f>
        <v>83.5</v>
      </c>
      <c r="S631" s="31"/>
      <c r="T631" s="18"/>
      <c r="U631" s="18"/>
      <c r="V631" s="18"/>
      <c r="W631" s="18"/>
      <c r="X631" s="18"/>
      <c r="Y631" s="18"/>
      <c r="Z631" s="18"/>
      <c r="AA631" s="18"/>
      <c r="AB631" s="18"/>
      <c r="AC631" s="18"/>
      <c r="AD631" s="18"/>
      <c r="AE631" s="18"/>
      <c r="AF631" s="18"/>
      <c r="AG631" s="18"/>
      <c r="AH631" s="18"/>
      <c r="AI631" s="18"/>
      <c r="AJ631" s="18"/>
      <c r="AK631" s="18"/>
      <c r="AL631" s="18"/>
      <c r="AM631" s="18"/>
      <c r="AN631" s="18"/>
      <c r="AO631" s="18"/>
      <c r="AP631" s="18"/>
      <c r="AQ631" s="18"/>
      <c r="AR631" s="18"/>
      <c r="AS631" s="18"/>
      <c r="AT631" s="18"/>
      <c r="AU631" s="18"/>
      <c r="AV631" s="18"/>
      <c r="AW631" s="18"/>
      <c r="AX631" s="18"/>
      <c r="AY631" s="18"/>
      <c r="AZ631" s="18"/>
      <c r="BA631" s="18"/>
      <c r="BB631" s="18"/>
      <c r="BC631" s="18"/>
      <c r="BD631" s="18"/>
      <c r="BE631" s="18"/>
      <c r="BF631" s="18"/>
      <c r="BG631" s="18"/>
      <c r="BH631" s="18"/>
      <c r="BI631" s="18"/>
      <c r="BJ631" s="18"/>
      <c r="BK631" s="18"/>
      <c r="BL631" s="18"/>
      <c r="BM631" s="18"/>
      <c r="BN631" s="18"/>
    </row>
    <row r="632" spans="1:66" ht="20.100000000000001" customHeight="1" outlineLevel="2">
      <c r="A632" s="35" t="s">
        <v>113</v>
      </c>
      <c r="B632" s="41" t="s">
        <v>980</v>
      </c>
      <c r="C632" s="33" t="s">
        <v>642</v>
      </c>
      <c r="D632" s="70" t="s">
        <v>949</v>
      </c>
      <c r="E632" s="40">
        <v>3</v>
      </c>
      <c r="F632" s="33" t="s">
        <v>124</v>
      </c>
      <c r="G632" s="41" t="s">
        <v>625</v>
      </c>
      <c r="H632" s="99">
        <v>65</v>
      </c>
      <c r="I632" s="49">
        <v>48</v>
      </c>
      <c r="J632" s="48">
        <v>32</v>
      </c>
      <c r="K632" s="44">
        <v>0</v>
      </c>
      <c r="L632" s="44">
        <v>16</v>
      </c>
      <c r="M632" s="110" t="s">
        <v>669</v>
      </c>
      <c r="N632" s="92">
        <f>IF(H632&lt;25,1,1+(H632-25)/H632)</f>
        <v>1.6153846153846154</v>
      </c>
      <c r="O632" s="109">
        <v>1</v>
      </c>
      <c r="P632" s="34">
        <f>J632*N632*O632</f>
        <v>51.692307692307693</v>
      </c>
      <c r="Q632" s="34">
        <f>L632*M632*N632</f>
        <v>25.846153846153847</v>
      </c>
      <c r="R632" s="34">
        <f>P632+Q632</f>
        <v>77.538461538461547</v>
      </c>
      <c r="S632" s="31"/>
      <c r="T632" s="18"/>
      <c r="U632" s="18"/>
      <c r="V632" s="18"/>
      <c r="W632" s="18"/>
      <c r="X632" s="18"/>
      <c r="Y632" s="18"/>
      <c r="Z632" s="18"/>
      <c r="AA632" s="18"/>
      <c r="AB632" s="18"/>
      <c r="AC632" s="18"/>
      <c r="AD632" s="18"/>
      <c r="AE632" s="18"/>
      <c r="AF632" s="18"/>
      <c r="AG632" s="18"/>
      <c r="AH632" s="18"/>
      <c r="AI632" s="18"/>
      <c r="AJ632" s="18"/>
      <c r="AK632" s="18"/>
      <c r="AL632" s="18"/>
      <c r="AM632" s="18"/>
      <c r="AN632" s="18"/>
      <c r="AO632" s="18"/>
      <c r="AP632" s="18"/>
      <c r="AQ632" s="18"/>
      <c r="AR632" s="18"/>
      <c r="AS632" s="18"/>
      <c r="AT632" s="18"/>
      <c r="AU632" s="18"/>
      <c r="AV632" s="18"/>
      <c r="AW632" s="18"/>
      <c r="AX632" s="18"/>
      <c r="AY632" s="18"/>
      <c r="AZ632" s="18"/>
      <c r="BA632" s="18"/>
      <c r="BB632" s="18"/>
      <c r="BC632" s="18"/>
      <c r="BD632" s="18"/>
      <c r="BE632" s="18"/>
      <c r="BF632" s="18"/>
      <c r="BG632" s="18"/>
      <c r="BH632" s="18"/>
      <c r="BI632" s="18"/>
      <c r="BJ632" s="18"/>
      <c r="BK632" s="18"/>
      <c r="BL632" s="18"/>
      <c r="BM632" s="18"/>
      <c r="BN632" s="18"/>
    </row>
    <row r="633" spans="1:66" ht="20.100000000000001" customHeight="1" outlineLevel="2">
      <c r="A633" s="57" t="s">
        <v>1085</v>
      </c>
      <c r="B633" s="60" t="s">
        <v>1086</v>
      </c>
      <c r="C633" s="57" t="s">
        <v>1088</v>
      </c>
      <c r="D633" s="70" t="s">
        <v>1089</v>
      </c>
      <c r="E633" s="62">
        <v>2</v>
      </c>
      <c r="F633" s="33" t="s">
        <v>124</v>
      </c>
      <c r="G633" s="41" t="s">
        <v>1158</v>
      </c>
      <c r="H633" s="87">
        <v>50</v>
      </c>
      <c r="I633" s="56">
        <v>0</v>
      </c>
      <c r="J633" s="56">
        <v>0</v>
      </c>
      <c r="K633" s="56">
        <v>0</v>
      </c>
      <c r="L633" s="56">
        <v>0</v>
      </c>
      <c r="M633" s="56"/>
      <c r="N633" s="92">
        <f>IF(H633&lt;25,1,1+(H633-25)/H633)</f>
        <v>1.5</v>
      </c>
      <c r="O633" s="117">
        <v>1</v>
      </c>
      <c r="P633" s="24"/>
      <c r="Q633" s="64">
        <f>N633*E633*32</f>
        <v>96</v>
      </c>
      <c r="R633" s="64">
        <f>P633+Q633</f>
        <v>96</v>
      </c>
      <c r="S633" s="24"/>
      <c r="T633" s="18"/>
      <c r="U633" s="18"/>
      <c r="V633" s="18"/>
      <c r="W633" s="18"/>
      <c r="X633" s="18"/>
      <c r="Y633" s="18"/>
      <c r="Z633" s="18"/>
      <c r="AA633" s="18"/>
      <c r="AB633" s="18"/>
      <c r="AC633" s="18"/>
      <c r="AD633" s="18"/>
      <c r="AE633" s="18"/>
      <c r="AF633" s="18"/>
      <c r="AG633" s="18"/>
      <c r="AH633" s="18"/>
      <c r="AI633" s="18"/>
      <c r="AJ633" s="18"/>
      <c r="AK633" s="18"/>
      <c r="AL633" s="18"/>
      <c r="AM633" s="18"/>
      <c r="AN633" s="18"/>
      <c r="AO633" s="18"/>
      <c r="AP633" s="18"/>
      <c r="AQ633" s="18"/>
      <c r="AR633" s="18"/>
      <c r="AS633" s="18"/>
      <c r="AT633" s="18"/>
      <c r="AU633" s="18"/>
      <c r="AV633" s="18"/>
      <c r="AW633" s="18"/>
      <c r="AX633" s="18"/>
      <c r="AY633" s="18"/>
      <c r="AZ633" s="18"/>
      <c r="BA633" s="18"/>
      <c r="BB633" s="18"/>
      <c r="BC633" s="18"/>
      <c r="BD633" s="18"/>
      <c r="BE633" s="18"/>
      <c r="BF633" s="18"/>
      <c r="BG633" s="18"/>
      <c r="BH633" s="18"/>
      <c r="BI633" s="18"/>
      <c r="BJ633" s="18"/>
      <c r="BK633" s="18"/>
      <c r="BL633" s="18"/>
      <c r="BM633" s="18"/>
      <c r="BN633" s="18"/>
    </row>
    <row r="634" spans="1:66" ht="20.100000000000001" customHeight="1" outlineLevel="2">
      <c r="A634" s="24"/>
      <c r="B634" s="41" t="s">
        <v>1006</v>
      </c>
      <c r="C634" s="24"/>
      <c r="D634" s="70" t="s">
        <v>822</v>
      </c>
      <c r="E634" s="55"/>
      <c r="F634" s="33" t="s">
        <v>124</v>
      </c>
      <c r="G634" s="41" t="s">
        <v>625</v>
      </c>
      <c r="H634" s="56"/>
      <c r="I634" s="56"/>
      <c r="J634" s="56"/>
      <c r="K634" s="56"/>
      <c r="L634" s="56"/>
      <c r="M634" s="56"/>
      <c r="N634" s="56"/>
      <c r="O634" s="56"/>
      <c r="P634" s="24"/>
      <c r="Q634" s="55"/>
      <c r="R634" s="55">
        <v>15</v>
      </c>
      <c r="S634" s="24"/>
      <c r="T634" s="18"/>
      <c r="U634" s="18"/>
      <c r="V634" s="18"/>
      <c r="W634" s="18"/>
      <c r="X634" s="18"/>
      <c r="Y634" s="18"/>
      <c r="Z634" s="18"/>
      <c r="AA634" s="18"/>
      <c r="AB634" s="18"/>
      <c r="AC634" s="18"/>
      <c r="AD634" s="18"/>
      <c r="AE634" s="18"/>
      <c r="AF634" s="18"/>
      <c r="AG634" s="18"/>
      <c r="AH634" s="18"/>
      <c r="AI634" s="18"/>
      <c r="AJ634" s="18"/>
      <c r="AK634" s="18"/>
      <c r="AL634" s="18"/>
      <c r="AM634" s="18"/>
      <c r="AN634" s="18"/>
      <c r="AO634" s="18"/>
      <c r="AP634" s="18"/>
      <c r="AQ634" s="18"/>
      <c r="AR634" s="18"/>
      <c r="AS634" s="18"/>
      <c r="AT634" s="18"/>
      <c r="AU634" s="18"/>
      <c r="AV634" s="18"/>
      <c r="AW634" s="18"/>
      <c r="AX634" s="18"/>
      <c r="AY634" s="18"/>
      <c r="AZ634" s="18"/>
      <c r="BA634" s="18"/>
      <c r="BB634" s="18"/>
      <c r="BC634" s="18"/>
      <c r="BD634" s="18"/>
      <c r="BE634" s="18"/>
      <c r="BF634" s="18"/>
      <c r="BG634" s="18"/>
      <c r="BH634" s="18"/>
      <c r="BI634" s="18"/>
      <c r="BJ634" s="18"/>
      <c r="BK634" s="18"/>
      <c r="BL634" s="18"/>
      <c r="BM634" s="18"/>
      <c r="BN634" s="18"/>
    </row>
    <row r="635" spans="1:66" ht="20.100000000000001" customHeight="1" outlineLevel="2">
      <c r="A635" s="33" t="s">
        <v>341</v>
      </c>
      <c r="B635" s="41" t="s">
        <v>342</v>
      </c>
      <c r="C635" s="33" t="s">
        <v>611</v>
      </c>
      <c r="D635" s="70" t="s">
        <v>662</v>
      </c>
      <c r="E635" s="47">
        <v>3</v>
      </c>
      <c r="F635" s="33" t="s">
        <v>124</v>
      </c>
      <c r="G635" s="41" t="s">
        <v>625</v>
      </c>
      <c r="H635" s="44">
        <v>49</v>
      </c>
      <c r="I635" s="48">
        <v>48</v>
      </c>
      <c r="J635" s="48">
        <v>32</v>
      </c>
      <c r="K635" s="48">
        <v>0</v>
      </c>
      <c r="L635" s="48">
        <v>16</v>
      </c>
      <c r="M635" s="109">
        <v>1</v>
      </c>
      <c r="N635" s="92">
        <f>IF(H635&lt;25,1,1+(H635-25)/H635)</f>
        <v>1.489795918367347</v>
      </c>
      <c r="O635" s="109">
        <v>1</v>
      </c>
      <c r="P635" s="34">
        <f>J635*N635*O635</f>
        <v>47.673469387755105</v>
      </c>
      <c r="Q635" s="34">
        <f>L635*M635*N635</f>
        <v>23.836734693877553</v>
      </c>
      <c r="R635" s="34">
        <f>P635+Q635</f>
        <v>71.510204081632651</v>
      </c>
      <c r="S635" s="31"/>
      <c r="T635" s="18"/>
      <c r="U635" s="18"/>
      <c r="V635" s="18"/>
      <c r="W635" s="18"/>
      <c r="X635" s="18"/>
      <c r="Y635" s="18"/>
      <c r="Z635" s="18"/>
      <c r="AA635" s="18"/>
      <c r="AB635" s="18"/>
      <c r="AC635" s="18"/>
      <c r="AD635" s="18"/>
      <c r="AE635" s="18"/>
      <c r="AF635" s="18"/>
      <c r="AG635" s="18"/>
      <c r="AH635" s="18"/>
      <c r="AI635" s="18"/>
      <c r="AJ635" s="18"/>
      <c r="AK635" s="18"/>
      <c r="AL635" s="18"/>
      <c r="AM635" s="18"/>
      <c r="AN635" s="18"/>
      <c r="AO635" s="18"/>
      <c r="AP635" s="18"/>
      <c r="AQ635" s="18"/>
      <c r="AR635" s="18"/>
      <c r="AS635" s="18"/>
      <c r="AT635" s="18"/>
      <c r="AU635" s="18"/>
      <c r="AV635" s="18"/>
      <c r="AW635" s="18"/>
      <c r="AX635" s="18"/>
      <c r="AY635" s="18"/>
      <c r="AZ635" s="18"/>
      <c r="BA635" s="18"/>
      <c r="BB635" s="18"/>
      <c r="BC635" s="18"/>
      <c r="BD635" s="18"/>
      <c r="BE635" s="18"/>
      <c r="BF635" s="18"/>
      <c r="BG635" s="18"/>
      <c r="BH635" s="18"/>
      <c r="BI635" s="18"/>
      <c r="BJ635" s="18"/>
      <c r="BK635" s="18"/>
      <c r="BL635" s="18"/>
      <c r="BM635" s="18"/>
      <c r="BN635" s="18"/>
    </row>
    <row r="636" spans="1:66" ht="20.100000000000001" customHeight="1" outlineLevel="2">
      <c r="A636" s="65"/>
      <c r="B636" s="66"/>
      <c r="C636" s="65"/>
      <c r="D636" s="70" t="s">
        <v>1719</v>
      </c>
      <c r="E636" s="66"/>
      <c r="F636" s="33" t="s">
        <v>124</v>
      </c>
      <c r="G636" s="41" t="s">
        <v>1730</v>
      </c>
      <c r="H636" s="56"/>
      <c r="I636" s="67"/>
      <c r="J636" s="67"/>
      <c r="K636" s="67"/>
      <c r="L636" s="67"/>
      <c r="M636" s="112"/>
      <c r="N636" s="118"/>
      <c r="O636" s="112"/>
      <c r="P636" s="69"/>
      <c r="Q636" s="69"/>
      <c r="R636" s="69">
        <v>60</v>
      </c>
      <c r="S636" s="68" t="s">
        <v>1731</v>
      </c>
      <c r="T636" s="18"/>
      <c r="U636" s="18"/>
      <c r="V636" s="18"/>
      <c r="W636" s="18"/>
      <c r="X636" s="18"/>
      <c r="Y636" s="18"/>
      <c r="Z636" s="18"/>
      <c r="AA636" s="18"/>
      <c r="AB636" s="18"/>
      <c r="AC636" s="18"/>
      <c r="AD636" s="18"/>
      <c r="AE636" s="18"/>
      <c r="AF636" s="18"/>
      <c r="AG636" s="18"/>
      <c r="AH636" s="18"/>
      <c r="AI636" s="18"/>
      <c r="AJ636" s="18"/>
      <c r="AK636" s="18"/>
      <c r="AL636" s="18"/>
      <c r="AM636" s="18"/>
      <c r="AN636" s="18"/>
      <c r="AO636" s="18"/>
      <c r="AP636" s="18"/>
      <c r="AQ636" s="18"/>
      <c r="AR636" s="18"/>
      <c r="AS636" s="18"/>
      <c r="AT636" s="18"/>
      <c r="AU636" s="18"/>
      <c r="AV636" s="18"/>
      <c r="AW636" s="18"/>
      <c r="AX636" s="18"/>
      <c r="AY636" s="18"/>
      <c r="AZ636" s="18"/>
      <c r="BA636" s="18"/>
      <c r="BB636" s="18"/>
      <c r="BC636" s="18"/>
      <c r="BD636" s="18"/>
      <c r="BE636" s="18"/>
      <c r="BF636" s="18"/>
      <c r="BG636" s="18"/>
      <c r="BH636" s="18"/>
      <c r="BI636" s="18"/>
      <c r="BJ636" s="18"/>
      <c r="BK636" s="18"/>
      <c r="BL636" s="18"/>
      <c r="BM636" s="18"/>
      <c r="BN636" s="18"/>
    </row>
    <row r="637" spans="1:66" ht="20.100000000000001" customHeight="1" outlineLevel="1">
      <c r="A637" s="65"/>
      <c r="B637" s="66"/>
      <c r="C637" s="65"/>
      <c r="D637" s="70"/>
      <c r="E637" s="66"/>
      <c r="F637" s="125" t="s">
        <v>1838</v>
      </c>
      <c r="G637" s="41"/>
      <c r="H637" s="56"/>
      <c r="I637" s="67"/>
      <c r="J637" s="67"/>
      <c r="K637" s="67"/>
      <c r="L637" s="67"/>
      <c r="M637" s="112"/>
      <c r="N637" s="118"/>
      <c r="O637" s="112"/>
      <c r="P637" s="69"/>
      <c r="Q637" s="69"/>
      <c r="R637" s="69">
        <f>SUBTOTAL(9,R629:R636)</f>
        <v>564.96425003567856</v>
      </c>
      <c r="S637" s="68"/>
      <c r="T637" s="18"/>
      <c r="U637" s="18"/>
      <c r="V637" s="18"/>
      <c r="W637" s="18"/>
      <c r="X637" s="18"/>
      <c r="Y637" s="18"/>
      <c r="Z637" s="18"/>
      <c r="AA637" s="18"/>
      <c r="AB637" s="18"/>
      <c r="AC637" s="18"/>
      <c r="AD637" s="18"/>
      <c r="AE637" s="18"/>
      <c r="AF637" s="18"/>
      <c r="AG637" s="18"/>
      <c r="AH637" s="18"/>
      <c r="AI637" s="18"/>
      <c r="AJ637" s="18"/>
      <c r="AK637" s="18"/>
      <c r="AL637" s="18"/>
      <c r="AM637" s="18"/>
      <c r="AN637" s="18"/>
      <c r="AO637" s="18"/>
      <c r="AP637" s="18"/>
      <c r="AQ637" s="18"/>
      <c r="AR637" s="18"/>
      <c r="AS637" s="18"/>
      <c r="AT637" s="18"/>
      <c r="AU637" s="18"/>
      <c r="AV637" s="18"/>
      <c r="AW637" s="18"/>
      <c r="AX637" s="18"/>
      <c r="AY637" s="18"/>
      <c r="AZ637" s="18"/>
      <c r="BA637" s="18"/>
      <c r="BB637" s="18"/>
      <c r="BC637" s="18"/>
      <c r="BD637" s="18"/>
      <c r="BE637" s="18"/>
      <c r="BF637" s="18"/>
      <c r="BG637" s="18"/>
      <c r="BH637" s="18"/>
      <c r="BI637" s="18"/>
      <c r="BJ637" s="18"/>
      <c r="BK637" s="18"/>
      <c r="BL637" s="18"/>
      <c r="BM637" s="18"/>
      <c r="BN637" s="18"/>
    </row>
    <row r="638" spans="1:66" ht="20.100000000000001" customHeight="1" outlineLevel="2">
      <c r="A638" s="24"/>
      <c r="B638" s="41" t="s">
        <v>847</v>
      </c>
      <c r="C638" s="24"/>
      <c r="D638" s="70" t="s">
        <v>822</v>
      </c>
      <c r="E638" s="55"/>
      <c r="F638" s="33" t="s">
        <v>254</v>
      </c>
      <c r="G638" s="41" t="s">
        <v>255</v>
      </c>
      <c r="H638" s="56"/>
      <c r="I638" s="56"/>
      <c r="J638" s="56"/>
      <c r="K638" s="56"/>
      <c r="L638" s="56"/>
      <c r="M638" s="56"/>
      <c r="N638" s="56"/>
      <c r="O638" s="56"/>
      <c r="P638" s="24"/>
      <c r="Q638" s="55"/>
      <c r="R638" s="55">
        <v>15</v>
      </c>
      <c r="S638" s="24"/>
      <c r="T638" s="18"/>
      <c r="U638" s="18"/>
      <c r="V638" s="18"/>
      <c r="W638" s="18"/>
      <c r="X638" s="18"/>
      <c r="Y638" s="18"/>
      <c r="Z638" s="18"/>
      <c r="AA638" s="18"/>
      <c r="AB638" s="18"/>
      <c r="AC638" s="18"/>
      <c r="AD638" s="18"/>
      <c r="AE638" s="18"/>
      <c r="AF638" s="18"/>
      <c r="AG638" s="18"/>
      <c r="AH638" s="18"/>
      <c r="AI638" s="18"/>
      <c r="AJ638" s="18"/>
      <c r="AK638" s="18"/>
      <c r="AL638" s="18"/>
      <c r="AM638" s="18"/>
      <c r="AN638" s="18"/>
      <c r="AO638" s="18"/>
      <c r="AP638" s="18"/>
      <c r="AQ638" s="18"/>
      <c r="AR638" s="18"/>
      <c r="AS638" s="18"/>
      <c r="AT638" s="18"/>
      <c r="AU638" s="18"/>
      <c r="AV638" s="18"/>
      <c r="AW638" s="18"/>
      <c r="AX638" s="18"/>
      <c r="AY638" s="18"/>
      <c r="AZ638" s="18"/>
      <c r="BA638" s="18"/>
      <c r="BB638" s="18"/>
      <c r="BC638" s="18"/>
      <c r="BD638" s="18"/>
      <c r="BE638" s="18"/>
      <c r="BF638" s="18"/>
      <c r="BG638" s="18"/>
      <c r="BH638" s="18"/>
      <c r="BI638" s="18"/>
      <c r="BJ638" s="18"/>
      <c r="BK638" s="18"/>
      <c r="BL638" s="18"/>
      <c r="BM638" s="18"/>
      <c r="BN638" s="18"/>
    </row>
    <row r="639" spans="1:66" ht="20.100000000000001" customHeight="1" outlineLevel="2">
      <c r="A639" s="35" t="s">
        <v>250</v>
      </c>
      <c r="B639" s="41" t="s">
        <v>251</v>
      </c>
      <c r="C639" s="33" t="s">
        <v>642</v>
      </c>
      <c r="D639" s="70" t="s">
        <v>949</v>
      </c>
      <c r="E639" s="40">
        <v>3</v>
      </c>
      <c r="F639" s="33" t="s">
        <v>254</v>
      </c>
      <c r="G639" s="41" t="s">
        <v>255</v>
      </c>
      <c r="H639" s="99">
        <v>61</v>
      </c>
      <c r="I639" s="49">
        <v>48</v>
      </c>
      <c r="J639" s="49">
        <v>48</v>
      </c>
      <c r="K639" s="43">
        <v>0</v>
      </c>
      <c r="L639" s="49">
        <v>0</v>
      </c>
      <c r="M639" s="109"/>
      <c r="N639" s="92">
        <f>IF(H639&lt;25,1,1+(H639-25)/H639)</f>
        <v>1.5901639344262295</v>
      </c>
      <c r="O639" s="109">
        <v>1</v>
      </c>
      <c r="P639" s="34">
        <f>J639*N639*O639</f>
        <v>76.327868852459019</v>
      </c>
      <c r="Q639" s="34">
        <f>L639*M639*N639</f>
        <v>0</v>
      </c>
      <c r="R639" s="34">
        <f>P639+Q639</f>
        <v>76.327868852459019</v>
      </c>
      <c r="S639" s="31"/>
      <c r="T639" s="18"/>
      <c r="U639" s="18"/>
      <c r="V639" s="18"/>
      <c r="W639" s="18"/>
      <c r="X639" s="18"/>
      <c r="Y639" s="18"/>
      <c r="Z639" s="18"/>
      <c r="AA639" s="18"/>
      <c r="AB639" s="18"/>
      <c r="AC639" s="18"/>
      <c r="AD639" s="18"/>
      <c r="AE639" s="18"/>
      <c r="AF639" s="18"/>
      <c r="AG639" s="18"/>
      <c r="AH639" s="18"/>
      <c r="AI639" s="18"/>
      <c r="AJ639" s="18"/>
      <c r="AK639" s="18"/>
      <c r="AL639" s="18"/>
      <c r="AM639" s="18"/>
      <c r="AN639" s="18"/>
      <c r="AO639" s="18"/>
      <c r="AP639" s="18"/>
      <c r="AQ639" s="18"/>
      <c r="AR639" s="18"/>
      <c r="AS639" s="18"/>
      <c r="AT639" s="18"/>
      <c r="AU639" s="18"/>
      <c r="AV639" s="18"/>
      <c r="AW639" s="18"/>
      <c r="AX639" s="18"/>
      <c r="AY639" s="18"/>
      <c r="AZ639" s="18"/>
      <c r="BA639" s="18"/>
      <c r="BB639" s="18"/>
      <c r="BC639" s="18"/>
      <c r="BD639" s="18"/>
      <c r="BE639" s="18"/>
      <c r="BF639" s="18"/>
      <c r="BG639" s="18"/>
      <c r="BH639" s="18"/>
      <c r="BI639" s="18"/>
      <c r="BJ639" s="18"/>
      <c r="BK639" s="18"/>
      <c r="BL639" s="18"/>
      <c r="BM639" s="18"/>
      <c r="BN639" s="18"/>
    </row>
    <row r="640" spans="1:66" ht="20.100000000000001" customHeight="1" outlineLevel="2">
      <c r="A640" s="33" t="s">
        <v>357</v>
      </c>
      <c r="B640" s="41" t="s">
        <v>358</v>
      </c>
      <c r="C640" s="33" t="s">
        <v>611</v>
      </c>
      <c r="D640" s="70" t="s">
        <v>949</v>
      </c>
      <c r="E640" s="47">
        <v>3</v>
      </c>
      <c r="F640" s="33" t="s">
        <v>254</v>
      </c>
      <c r="G640" s="41" t="s">
        <v>255</v>
      </c>
      <c r="H640" s="44">
        <v>53</v>
      </c>
      <c r="I640" s="48">
        <v>48</v>
      </c>
      <c r="J640" s="48">
        <v>48</v>
      </c>
      <c r="K640" s="48">
        <v>0</v>
      </c>
      <c r="L640" s="48">
        <v>0</v>
      </c>
      <c r="M640" s="109"/>
      <c r="N640" s="92">
        <f>IF(H640&lt;25,1,1+(H640-25)/H640)</f>
        <v>1.5283018867924527</v>
      </c>
      <c r="O640" s="109">
        <v>1</v>
      </c>
      <c r="P640" s="34">
        <f>J640*N640*O640</f>
        <v>73.35849056603773</v>
      </c>
      <c r="Q640" s="34">
        <f>L640*M640*N640</f>
        <v>0</v>
      </c>
      <c r="R640" s="34">
        <f>P640+Q640</f>
        <v>73.35849056603773</v>
      </c>
      <c r="S640" s="31"/>
      <c r="T640"/>
      <c r="U640"/>
      <c r="V640"/>
      <c r="W640"/>
      <c r="X640"/>
      <c r="Y640"/>
      <c r="Z640"/>
      <c r="AA640"/>
      <c r="AB640"/>
      <c r="AC640"/>
      <c r="AD640"/>
      <c r="AE640"/>
      <c r="AF640"/>
      <c r="AG640"/>
      <c r="AH640"/>
      <c r="AI640"/>
      <c r="AJ640"/>
      <c r="AK640"/>
      <c r="AL640"/>
      <c r="AM640"/>
      <c r="AN640"/>
      <c r="AO640"/>
      <c r="AP640"/>
      <c r="AQ640"/>
      <c r="AR640"/>
      <c r="AS640"/>
      <c r="AT640"/>
      <c r="AU640"/>
      <c r="AV640"/>
      <c r="AW640"/>
      <c r="AX640"/>
      <c r="AY640"/>
      <c r="AZ640"/>
      <c r="BA640"/>
      <c r="BB640"/>
      <c r="BC640"/>
      <c r="BD640"/>
      <c r="BE640"/>
      <c r="BF640"/>
      <c r="BG640"/>
      <c r="BH640"/>
      <c r="BI640"/>
      <c r="BJ640"/>
      <c r="BK640"/>
      <c r="BL640"/>
      <c r="BM640"/>
      <c r="BN640"/>
    </row>
    <row r="641" spans="1:66" ht="20.100000000000001" customHeight="1" outlineLevel="2">
      <c r="A641" s="57" t="s">
        <v>1412</v>
      </c>
      <c r="B641" s="60" t="s">
        <v>1413</v>
      </c>
      <c r="C641" s="57" t="s">
        <v>1509</v>
      </c>
      <c r="D641" s="70" t="s">
        <v>1502</v>
      </c>
      <c r="E641" s="62" t="s">
        <v>1444</v>
      </c>
      <c r="F641" s="33" t="s">
        <v>254</v>
      </c>
      <c r="G641" s="41" t="s">
        <v>1625</v>
      </c>
      <c r="H641" s="87">
        <v>51</v>
      </c>
      <c r="I641" s="56" t="s">
        <v>1494</v>
      </c>
      <c r="J641" s="56" t="s">
        <v>1495</v>
      </c>
      <c r="K641" s="56" t="s">
        <v>1494</v>
      </c>
      <c r="L641" s="56" t="s">
        <v>1495</v>
      </c>
      <c r="M641" s="56">
        <v>1</v>
      </c>
      <c r="N641" s="92"/>
      <c r="O641" s="112"/>
      <c r="P641" s="69"/>
      <c r="Q641" s="69"/>
      <c r="R641" s="69">
        <v>24.156862745098039</v>
      </c>
      <c r="S641" s="68" t="s">
        <v>1498</v>
      </c>
      <c r="T641"/>
      <c r="U641"/>
      <c r="V641"/>
      <c r="W641"/>
      <c r="X641"/>
      <c r="Y641"/>
      <c r="Z641"/>
      <c r="AA641"/>
      <c r="AB641"/>
      <c r="AC641"/>
      <c r="AD641"/>
      <c r="AE641"/>
      <c r="AF641"/>
      <c r="AG641"/>
      <c r="AH641"/>
      <c r="AI641"/>
      <c r="AJ641"/>
      <c r="AK641"/>
      <c r="AL641"/>
      <c r="AM641"/>
      <c r="AN641"/>
      <c r="AO641"/>
      <c r="AP641"/>
      <c r="AQ641"/>
      <c r="AR641"/>
      <c r="AS641"/>
      <c r="AT641"/>
      <c r="AU641"/>
      <c r="AV641"/>
      <c r="AW641"/>
      <c r="AX641"/>
      <c r="AY641"/>
      <c r="AZ641"/>
      <c r="BA641"/>
      <c r="BB641"/>
      <c r="BC641"/>
      <c r="BD641"/>
      <c r="BE641"/>
      <c r="BF641"/>
      <c r="BG641"/>
      <c r="BH641"/>
      <c r="BI641"/>
      <c r="BJ641"/>
      <c r="BK641"/>
      <c r="BL641"/>
      <c r="BM641"/>
      <c r="BN641"/>
    </row>
    <row r="642" spans="1:66" ht="20.100000000000001" customHeight="1" outlineLevel="2">
      <c r="A642" s="24"/>
      <c r="B642" s="55"/>
      <c r="C642" s="24" t="s">
        <v>642</v>
      </c>
      <c r="D642" s="70" t="s">
        <v>1221</v>
      </c>
      <c r="E642" s="55">
        <v>14</v>
      </c>
      <c r="F642" s="33" t="s">
        <v>254</v>
      </c>
      <c r="G642" s="41" t="s">
        <v>255</v>
      </c>
      <c r="H642" s="90">
        <v>6</v>
      </c>
      <c r="I642" s="56"/>
      <c r="J642" s="56"/>
      <c r="K642" s="56"/>
      <c r="L642" s="56"/>
      <c r="M642" s="56"/>
      <c r="N642" s="92">
        <f>IF(H642&lt;25,1,1+(H642-25)/H642)</f>
        <v>1</v>
      </c>
      <c r="O642" s="56"/>
      <c r="P642" s="24"/>
      <c r="Q642" s="55"/>
      <c r="R642" s="55">
        <f>0.3*13*H642</f>
        <v>23.4</v>
      </c>
      <c r="S642" s="24" t="s">
        <v>1235</v>
      </c>
      <c r="T642"/>
      <c r="U642"/>
      <c r="V642"/>
      <c r="W642"/>
      <c r="X642"/>
      <c r="Y642"/>
      <c r="Z642"/>
      <c r="AA642"/>
      <c r="AB642"/>
      <c r="AC642"/>
      <c r="AD642"/>
      <c r="AE642"/>
      <c r="AF642"/>
      <c r="AG642"/>
      <c r="AH642"/>
      <c r="AI642"/>
      <c r="AJ642"/>
      <c r="AK642"/>
      <c r="AL642"/>
      <c r="AM642"/>
      <c r="AN642"/>
      <c r="AO642"/>
      <c r="AP642"/>
      <c r="AQ642"/>
      <c r="AR642"/>
      <c r="AS642"/>
      <c r="AT642"/>
      <c r="AU642"/>
      <c r="AV642"/>
      <c r="AW642"/>
      <c r="AX642"/>
      <c r="AY642"/>
      <c r="AZ642"/>
      <c r="BA642"/>
      <c r="BB642"/>
      <c r="BC642"/>
      <c r="BD642"/>
      <c r="BE642"/>
      <c r="BF642"/>
      <c r="BG642"/>
      <c r="BH642"/>
      <c r="BI642"/>
      <c r="BJ642"/>
      <c r="BK642"/>
      <c r="BL642"/>
      <c r="BM642"/>
      <c r="BN642"/>
    </row>
    <row r="643" spans="1:66" ht="20.100000000000001" customHeight="1" outlineLevel="2">
      <c r="A643" s="65"/>
      <c r="B643" s="66"/>
      <c r="C643" s="65"/>
      <c r="D643" s="70" t="s">
        <v>1719</v>
      </c>
      <c r="E643" s="66"/>
      <c r="F643" s="33" t="s">
        <v>254</v>
      </c>
      <c r="G643" s="41" t="s">
        <v>1748</v>
      </c>
      <c r="H643" s="67"/>
      <c r="I643" s="67"/>
      <c r="J643" s="67"/>
      <c r="K643" s="67"/>
      <c r="L643" s="67"/>
      <c r="M643" s="112"/>
      <c r="N643" s="118"/>
      <c r="O643" s="112"/>
      <c r="P643" s="69"/>
      <c r="Q643" s="69"/>
      <c r="R643" s="69">
        <v>30</v>
      </c>
      <c r="S643" s="68" t="s">
        <v>1722</v>
      </c>
      <c r="T643"/>
      <c r="U643"/>
      <c r="V643"/>
      <c r="W643"/>
      <c r="X643"/>
      <c r="Y643"/>
      <c r="Z643"/>
      <c r="AA643"/>
      <c r="AB643"/>
      <c r="AC643"/>
      <c r="AD643"/>
      <c r="AE643"/>
      <c r="AF643"/>
      <c r="AG643"/>
      <c r="AH643"/>
      <c r="AI643"/>
      <c r="AJ643"/>
      <c r="AK643"/>
      <c r="AL643"/>
      <c r="AM643"/>
      <c r="AN643"/>
      <c r="AO643"/>
      <c r="AP643"/>
      <c r="AQ643"/>
      <c r="AR643"/>
      <c r="AS643"/>
      <c r="AT643"/>
      <c r="AU643"/>
      <c r="AV643"/>
      <c r="AW643"/>
      <c r="AX643"/>
      <c r="AY643"/>
      <c r="AZ643"/>
      <c r="BA643"/>
      <c r="BB643"/>
      <c r="BC643"/>
      <c r="BD643"/>
      <c r="BE643"/>
      <c r="BF643"/>
      <c r="BG643"/>
      <c r="BH643"/>
      <c r="BI643"/>
      <c r="BJ643"/>
      <c r="BK643"/>
      <c r="BL643"/>
      <c r="BM643"/>
      <c r="BN643"/>
    </row>
    <row r="644" spans="1:66" ht="20.100000000000001" customHeight="1" outlineLevel="2">
      <c r="A644" s="65"/>
      <c r="B644" s="66"/>
      <c r="C644" s="65"/>
      <c r="D644" s="70" t="s">
        <v>1702</v>
      </c>
      <c r="E644" s="66"/>
      <c r="F644" s="33" t="s">
        <v>254</v>
      </c>
      <c r="G644" s="41" t="s">
        <v>738</v>
      </c>
      <c r="H644" s="56">
        <v>12</v>
      </c>
      <c r="I644" s="67"/>
      <c r="J644" s="67"/>
      <c r="K644" s="67"/>
      <c r="L644" s="67"/>
      <c r="M644" s="112"/>
      <c r="N644" s="118"/>
      <c r="O644" s="112"/>
      <c r="P644" s="69"/>
      <c r="Q644" s="69"/>
      <c r="R644" s="69">
        <f>2*H644</f>
        <v>24</v>
      </c>
      <c r="S644" s="68" t="s">
        <v>1703</v>
      </c>
      <c r="T644"/>
      <c r="U644"/>
      <c r="V644"/>
      <c r="W644"/>
      <c r="X644"/>
      <c r="Y644"/>
      <c r="Z644"/>
      <c r="AA644"/>
      <c r="AB644"/>
      <c r="AC644"/>
      <c r="AD644"/>
      <c r="AE644"/>
      <c r="AF644"/>
      <c r="AG644"/>
      <c r="AH644"/>
      <c r="AI644"/>
      <c r="AJ644"/>
      <c r="AK644"/>
      <c r="AL644"/>
      <c r="AM644"/>
      <c r="AN644"/>
      <c r="AO644"/>
      <c r="AP644"/>
      <c r="AQ644"/>
      <c r="AR644"/>
      <c r="AS644"/>
      <c r="AT644"/>
      <c r="AU644"/>
      <c r="AV644"/>
      <c r="AW644"/>
      <c r="AX644"/>
      <c r="AY644"/>
      <c r="AZ644"/>
      <c r="BA644"/>
      <c r="BB644"/>
      <c r="BC644"/>
      <c r="BD644"/>
      <c r="BE644"/>
      <c r="BF644"/>
      <c r="BG644"/>
      <c r="BH644"/>
      <c r="BI644"/>
      <c r="BJ644"/>
      <c r="BK644"/>
      <c r="BL644"/>
      <c r="BM644"/>
      <c r="BN644"/>
    </row>
    <row r="645" spans="1:66" ht="20.100000000000001" customHeight="1" outlineLevel="2">
      <c r="A645" s="24"/>
      <c r="B645" s="41"/>
      <c r="C645" s="33" t="s">
        <v>611</v>
      </c>
      <c r="D645" s="70" t="s">
        <v>593</v>
      </c>
      <c r="E645" s="55"/>
      <c r="F645" s="33" t="s">
        <v>254</v>
      </c>
      <c r="G645" s="41" t="s">
        <v>738</v>
      </c>
      <c r="H645" s="56">
        <v>7</v>
      </c>
      <c r="I645" s="56"/>
      <c r="J645" s="56"/>
      <c r="K645" s="56"/>
      <c r="L645" s="56"/>
      <c r="M645" s="56"/>
      <c r="N645" s="56"/>
      <c r="O645" s="56"/>
      <c r="P645" s="24"/>
      <c r="Q645" s="55"/>
      <c r="R645" s="54">
        <f>H645*14</f>
        <v>98</v>
      </c>
      <c r="S645" s="24"/>
      <c r="T645"/>
      <c r="U645"/>
      <c r="V645"/>
      <c r="W645"/>
      <c r="X645"/>
      <c r="Y645"/>
      <c r="Z645"/>
      <c r="AA645"/>
      <c r="AB645"/>
      <c r="AC645"/>
      <c r="AD645"/>
      <c r="AE645"/>
      <c r="AF645"/>
      <c r="AG645"/>
      <c r="AH645"/>
      <c r="AI645"/>
      <c r="AJ645"/>
      <c r="AK645"/>
      <c r="AL645"/>
      <c r="AM645"/>
      <c r="AN645"/>
      <c r="AO645"/>
      <c r="AP645"/>
      <c r="AQ645"/>
      <c r="AR645"/>
      <c r="AS645"/>
      <c r="AT645"/>
      <c r="AU645"/>
      <c r="AV645"/>
      <c r="AW645"/>
      <c r="AX645"/>
      <c r="AY645"/>
      <c r="AZ645"/>
      <c r="BA645"/>
      <c r="BB645"/>
      <c r="BC645"/>
      <c r="BD645"/>
      <c r="BE645"/>
      <c r="BF645"/>
      <c r="BG645"/>
      <c r="BH645"/>
      <c r="BI645"/>
      <c r="BJ645"/>
      <c r="BK645"/>
      <c r="BL645"/>
      <c r="BM645"/>
      <c r="BN645"/>
    </row>
    <row r="646" spans="1:66" ht="20.100000000000001" customHeight="1" outlineLevel="1">
      <c r="A646" s="24"/>
      <c r="B646" s="41"/>
      <c r="C646" s="33"/>
      <c r="D646" s="70"/>
      <c r="E646" s="55"/>
      <c r="F646" s="125" t="s">
        <v>1839</v>
      </c>
      <c r="G646" s="41"/>
      <c r="H646" s="56"/>
      <c r="I646" s="56"/>
      <c r="J646" s="56"/>
      <c r="K646" s="56"/>
      <c r="L646" s="56"/>
      <c r="M646" s="56"/>
      <c r="N646" s="56"/>
      <c r="O646" s="56"/>
      <c r="P646" s="24"/>
      <c r="Q646" s="55"/>
      <c r="R646" s="54">
        <f>SUBTOTAL(9,R638:R645)</f>
        <v>364.24322216359479</v>
      </c>
      <c r="S646" s="24"/>
      <c r="T646" s="18"/>
      <c r="U646" s="18"/>
      <c r="V646" s="18"/>
      <c r="W646" s="18"/>
      <c r="X646" s="18"/>
      <c r="Y646" s="18"/>
      <c r="Z646" s="18"/>
      <c r="AA646" s="18"/>
      <c r="AB646" s="18"/>
      <c r="AC646" s="18"/>
      <c r="AD646" s="18"/>
      <c r="AE646" s="18"/>
      <c r="AF646" s="18"/>
      <c r="AG646" s="18"/>
      <c r="AH646" s="18"/>
      <c r="AI646" s="18"/>
      <c r="AJ646" s="18"/>
      <c r="AK646" s="18"/>
      <c r="AL646" s="18"/>
      <c r="AM646" s="18"/>
      <c r="AN646" s="18"/>
      <c r="AO646" s="18"/>
      <c r="AP646" s="18"/>
      <c r="AQ646" s="18"/>
      <c r="AR646" s="18"/>
      <c r="AS646" s="18"/>
      <c r="AT646" s="18"/>
      <c r="AU646" s="18"/>
      <c r="AV646" s="18"/>
      <c r="AW646" s="18"/>
      <c r="AX646" s="18"/>
      <c r="AY646" s="18"/>
      <c r="AZ646" s="18"/>
      <c r="BA646" s="18"/>
      <c r="BB646" s="18"/>
      <c r="BC646" s="18"/>
      <c r="BD646" s="18"/>
      <c r="BE646" s="18"/>
      <c r="BF646" s="18"/>
      <c r="BG646" s="18"/>
      <c r="BH646" s="18"/>
      <c r="BI646" s="18"/>
      <c r="BJ646" s="18"/>
      <c r="BK646" s="18"/>
      <c r="BL646" s="18"/>
      <c r="BM646" s="18"/>
      <c r="BN646" s="18"/>
    </row>
    <row r="647" spans="1:66" ht="20.100000000000001" customHeight="1" outlineLevel="2">
      <c r="A647" s="35" t="s">
        <v>640</v>
      </c>
      <c r="B647" s="41" t="s">
        <v>957</v>
      </c>
      <c r="C647" s="33" t="s">
        <v>642</v>
      </c>
      <c r="D647" s="70" t="s">
        <v>949</v>
      </c>
      <c r="E647" s="47">
        <v>1</v>
      </c>
      <c r="F647" s="33" t="s">
        <v>1170</v>
      </c>
      <c r="G647" s="41" t="s">
        <v>665</v>
      </c>
      <c r="H647" s="99">
        <v>90</v>
      </c>
      <c r="I647" s="49">
        <v>16</v>
      </c>
      <c r="J647" s="49">
        <v>16</v>
      </c>
      <c r="K647" s="43">
        <v>0</v>
      </c>
      <c r="L647" s="49">
        <v>0</v>
      </c>
      <c r="M647" s="109"/>
      <c r="N647" s="92">
        <f>IF(H647&lt;25,1,1+(H647-25)/H647)</f>
        <v>1.7222222222222223</v>
      </c>
      <c r="O647" s="109">
        <v>1</v>
      </c>
      <c r="P647" s="34">
        <f>J647*N647*O647</f>
        <v>27.555555555555557</v>
      </c>
      <c r="Q647" s="34">
        <f>L647*M647*N647</f>
        <v>0</v>
      </c>
      <c r="R647" s="34">
        <f>P647+Q647</f>
        <v>27.555555555555557</v>
      </c>
      <c r="S647" s="31"/>
      <c r="T647"/>
      <c r="U647"/>
      <c r="V647"/>
      <c r="W647"/>
      <c r="X647"/>
      <c r="Y647"/>
      <c r="Z647"/>
      <c r="AA647"/>
      <c r="AB647"/>
      <c r="AC647"/>
      <c r="AD647"/>
      <c r="AE647"/>
      <c r="AF647"/>
      <c r="AG647"/>
      <c r="AH647"/>
      <c r="AI647"/>
      <c r="AJ647"/>
      <c r="AK647"/>
      <c r="AL647"/>
      <c r="AM647"/>
      <c r="AN647"/>
      <c r="AO647"/>
      <c r="AP647"/>
      <c r="AQ647"/>
      <c r="AR647"/>
      <c r="AS647"/>
      <c r="AT647"/>
      <c r="AU647"/>
      <c r="AV647"/>
      <c r="AW647"/>
      <c r="AX647"/>
      <c r="AY647"/>
      <c r="AZ647"/>
      <c r="BA647"/>
      <c r="BB647"/>
      <c r="BC647"/>
      <c r="BD647"/>
      <c r="BE647"/>
      <c r="BF647"/>
      <c r="BG647"/>
      <c r="BH647"/>
      <c r="BI647"/>
      <c r="BJ647"/>
      <c r="BK647"/>
      <c r="BL647"/>
      <c r="BM647"/>
      <c r="BN647"/>
    </row>
    <row r="648" spans="1:66" ht="20.100000000000001" customHeight="1" outlineLevel="2">
      <c r="A648" s="65"/>
      <c r="B648" s="66"/>
      <c r="C648" s="24" t="s">
        <v>642</v>
      </c>
      <c r="D648" s="70" t="s">
        <v>1223</v>
      </c>
      <c r="E648" s="55">
        <v>14</v>
      </c>
      <c r="F648" s="33" t="s">
        <v>1170</v>
      </c>
      <c r="G648" s="41" t="s">
        <v>665</v>
      </c>
      <c r="H648" s="90">
        <v>2</v>
      </c>
      <c r="I648" s="67"/>
      <c r="J648" s="67"/>
      <c r="K648" s="67"/>
      <c r="L648" s="67"/>
      <c r="M648" s="112"/>
      <c r="N648" s="92">
        <f>IF(H648&lt;25,1,1+(H648-25)/H648)</f>
        <v>1</v>
      </c>
      <c r="O648" s="112"/>
      <c r="P648" s="69"/>
      <c r="Q648" s="69"/>
      <c r="R648" s="55">
        <f>0.3*13*H648</f>
        <v>7.8</v>
      </c>
      <c r="S648" s="68" t="s">
        <v>1235</v>
      </c>
      <c r="T648"/>
      <c r="U648"/>
      <c r="V648"/>
      <c r="W648"/>
      <c r="X648"/>
      <c r="Y648"/>
      <c r="Z648"/>
      <c r="AA648"/>
      <c r="AB648"/>
      <c r="AC648"/>
      <c r="AD648"/>
      <c r="AE648"/>
      <c r="AF648"/>
      <c r="AG648"/>
      <c r="AH648"/>
      <c r="AI648"/>
      <c r="AJ648"/>
      <c r="AK648"/>
      <c r="AL648"/>
      <c r="AM648"/>
      <c r="AN648"/>
      <c r="AO648"/>
      <c r="AP648"/>
      <c r="AQ648"/>
      <c r="AR648"/>
      <c r="AS648"/>
      <c r="AT648"/>
      <c r="AU648"/>
      <c r="AV648"/>
      <c r="AW648"/>
      <c r="AX648"/>
      <c r="AY648"/>
      <c r="AZ648"/>
      <c r="BA648"/>
      <c r="BB648"/>
      <c r="BC648"/>
      <c r="BD648"/>
      <c r="BE648"/>
      <c r="BF648"/>
      <c r="BG648"/>
      <c r="BH648"/>
      <c r="BI648"/>
      <c r="BJ648"/>
      <c r="BK648"/>
      <c r="BL648"/>
      <c r="BM648"/>
      <c r="BN648"/>
    </row>
    <row r="649" spans="1:66" ht="20.100000000000001" customHeight="1" outlineLevel="2">
      <c r="A649" s="65"/>
      <c r="B649" s="66"/>
      <c r="C649" s="65"/>
      <c r="D649" s="70" t="s">
        <v>1702</v>
      </c>
      <c r="E649" s="66"/>
      <c r="F649" s="33" t="s">
        <v>1170</v>
      </c>
      <c r="G649" s="41" t="s">
        <v>739</v>
      </c>
      <c r="H649" s="56">
        <v>2</v>
      </c>
      <c r="I649" s="67"/>
      <c r="J649" s="67"/>
      <c r="K649" s="67"/>
      <c r="L649" s="67"/>
      <c r="M649" s="112"/>
      <c r="N649" s="118"/>
      <c r="O649" s="112"/>
      <c r="P649" s="69"/>
      <c r="Q649" s="69"/>
      <c r="R649" s="69">
        <f>2*H649</f>
        <v>4</v>
      </c>
      <c r="S649" s="68" t="s">
        <v>1703</v>
      </c>
      <c r="T649"/>
      <c r="U649"/>
      <c r="V649"/>
      <c r="W649"/>
      <c r="X649"/>
      <c r="Y649"/>
      <c r="Z649"/>
      <c r="AA649"/>
      <c r="AB649"/>
      <c r="AC649"/>
      <c r="AD649"/>
      <c r="AE649"/>
      <c r="AF649"/>
      <c r="AG649"/>
      <c r="AH649"/>
      <c r="AI649"/>
      <c r="AJ649"/>
      <c r="AK649"/>
      <c r="AL649"/>
      <c r="AM649"/>
      <c r="AN649"/>
      <c r="AO649"/>
      <c r="AP649"/>
      <c r="AQ649"/>
      <c r="AR649"/>
      <c r="AS649"/>
      <c r="AT649"/>
      <c r="AU649"/>
      <c r="AV649"/>
      <c r="AW649"/>
      <c r="AX649"/>
      <c r="AY649"/>
      <c r="AZ649"/>
      <c r="BA649"/>
      <c r="BB649"/>
      <c r="BC649"/>
      <c r="BD649"/>
      <c r="BE649"/>
      <c r="BF649"/>
      <c r="BG649"/>
      <c r="BH649"/>
      <c r="BI649"/>
      <c r="BJ649"/>
      <c r="BK649"/>
      <c r="BL649"/>
      <c r="BM649"/>
      <c r="BN649"/>
    </row>
    <row r="650" spans="1:66" ht="20.100000000000001" customHeight="1" outlineLevel="2">
      <c r="A650" s="24"/>
      <c r="B650" s="41"/>
      <c r="C650" s="33" t="s">
        <v>611</v>
      </c>
      <c r="D650" s="70" t="s">
        <v>593</v>
      </c>
      <c r="E650" s="55"/>
      <c r="F650" s="33" t="s">
        <v>1170</v>
      </c>
      <c r="G650" s="41" t="s">
        <v>739</v>
      </c>
      <c r="H650" s="56">
        <v>3</v>
      </c>
      <c r="I650" s="56"/>
      <c r="J650" s="56"/>
      <c r="K650" s="56"/>
      <c r="L650" s="56"/>
      <c r="M650" s="56"/>
      <c r="N650" s="56"/>
      <c r="O650" s="56"/>
      <c r="P650" s="24"/>
      <c r="Q650" s="55"/>
      <c r="R650" s="54">
        <f>H650*14</f>
        <v>42</v>
      </c>
      <c r="S650" s="24"/>
      <c r="T650"/>
      <c r="U650"/>
      <c r="V650"/>
      <c r="W650"/>
      <c r="X650"/>
      <c r="Y650"/>
      <c r="Z650"/>
      <c r="AA650"/>
      <c r="AB650"/>
      <c r="AC650"/>
      <c r="AD650"/>
      <c r="AE650"/>
      <c r="AF650"/>
      <c r="AG650"/>
      <c r="AH650"/>
      <c r="AI650"/>
      <c r="AJ650"/>
      <c r="AK650"/>
      <c r="AL650"/>
      <c r="AM650"/>
      <c r="AN650"/>
      <c r="AO650"/>
      <c r="AP650"/>
      <c r="AQ650"/>
      <c r="AR650"/>
      <c r="AS650"/>
      <c r="AT650"/>
      <c r="AU650"/>
      <c r="AV650"/>
      <c r="AW650"/>
      <c r="AX650"/>
      <c r="AY650"/>
      <c r="AZ650"/>
      <c r="BA650"/>
      <c r="BB650"/>
      <c r="BC650"/>
      <c r="BD650"/>
      <c r="BE650"/>
      <c r="BF650"/>
      <c r="BG650"/>
      <c r="BH650"/>
      <c r="BI650"/>
      <c r="BJ650"/>
      <c r="BK650"/>
      <c r="BL650"/>
      <c r="BM650"/>
      <c r="BN650"/>
    </row>
    <row r="651" spans="1:66" ht="20.100000000000001" customHeight="1" outlineLevel="1">
      <c r="A651" s="24"/>
      <c r="B651" s="41"/>
      <c r="C651" s="33"/>
      <c r="D651" s="70"/>
      <c r="E651" s="55"/>
      <c r="F651" s="125" t="s">
        <v>1840</v>
      </c>
      <c r="G651" s="41"/>
      <c r="H651" s="56"/>
      <c r="I651" s="56"/>
      <c r="J651" s="56"/>
      <c r="K651" s="56"/>
      <c r="L651" s="56"/>
      <c r="M651" s="56"/>
      <c r="N651" s="56"/>
      <c r="O651" s="56"/>
      <c r="P651" s="24"/>
      <c r="Q651" s="55"/>
      <c r="R651" s="54">
        <f>SUBTOTAL(9,R647:R650)</f>
        <v>81.355555555555554</v>
      </c>
      <c r="S651" s="24"/>
      <c r="T651" s="18"/>
      <c r="U651" s="18"/>
      <c r="V651" s="18"/>
      <c r="W651" s="18"/>
      <c r="X651" s="18"/>
      <c r="Y651" s="18"/>
      <c r="Z651" s="18"/>
      <c r="AA651" s="18"/>
      <c r="AB651" s="18"/>
      <c r="AC651" s="18"/>
      <c r="AD651" s="18"/>
      <c r="AE651" s="18"/>
      <c r="AF651" s="18"/>
      <c r="AG651" s="18"/>
      <c r="AH651" s="18"/>
      <c r="AI651" s="18"/>
      <c r="AJ651" s="18"/>
      <c r="AK651" s="18"/>
      <c r="AL651" s="18"/>
      <c r="AM651" s="18"/>
      <c r="AN651" s="18"/>
      <c r="AO651" s="18"/>
      <c r="AP651" s="18"/>
      <c r="AQ651" s="18"/>
      <c r="AR651" s="18"/>
      <c r="AS651" s="18"/>
      <c r="AT651" s="18"/>
      <c r="AU651" s="18"/>
      <c r="AV651" s="18"/>
      <c r="AW651" s="18"/>
      <c r="AX651" s="18"/>
      <c r="AY651" s="18"/>
      <c r="AZ651" s="18"/>
      <c r="BA651" s="18"/>
      <c r="BB651" s="18"/>
      <c r="BC651" s="18"/>
      <c r="BD651" s="18"/>
      <c r="BE651" s="18"/>
      <c r="BF651" s="18"/>
      <c r="BG651" s="18"/>
      <c r="BH651" s="18"/>
      <c r="BI651" s="18"/>
      <c r="BJ651" s="18"/>
      <c r="BK651" s="18"/>
      <c r="BL651" s="18"/>
      <c r="BM651" s="18"/>
      <c r="BN651" s="18"/>
    </row>
    <row r="652" spans="1:66" ht="20.100000000000001" customHeight="1" outlineLevel="2">
      <c r="A652" s="35" t="s">
        <v>59</v>
      </c>
      <c r="B652" s="41" t="s">
        <v>60</v>
      </c>
      <c r="C652" s="33" t="s">
        <v>642</v>
      </c>
      <c r="D652" s="70" t="s">
        <v>949</v>
      </c>
      <c r="E652" s="40">
        <v>3</v>
      </c>
      <c r="F652" s="33" t="s">
        <v>61</v>
      </c>
      <c r="G652" s="41" t="s">
        <v>62</v>
      </c>
      <c r="H652" s="99">
        <v>36</v>
      </c>
      <c r="I652" s="49">
        <v>48</v>
      </c>
      <c r="J652" s="49">
        <v>48</v>
      </c>
      <c r="K652" s="48">
        <v>0</v>
      </c>
      <c r="L652" s="48">
        <v>0</v>
      </c>
      <c r="M652" s="109"/>
      <c r="N652" s="92">
        <f>IF(H652&lt;25,1,1+(H652-25)/H652)</f>
        <v>1.3055555555555556</v>
      </c>
      <c r="O652" s="109">
        <v>1</v>
      </c>
      <c r="P652" s="34">
        <f>J652*N652*O652</f>
        <v>62.666666666666671</v>
      </c>
      <c r="Q652" s="34">
        <f>L652*M652*N652</f>
        <v>0</v>
      </c>
      <c r="R652" s="34">
        <f>P652+Q652</f>
        <v>62.666666666666671</v>
      </c>
      <c r="S652" s="31"/>
      <c r="T652"/>
      <c r="U652"/>
      <c r="V652"/>
      <c r="W652"/>
      <c r="X652"/>
      <c r="Y652"/>
      <c r="Z652"/>
      <c r="AA652"/>
      <c r="AB652"/>
      <c r="AC652"/>
      <c r="AD652"/>
      <c r="AE652"/>
      <c r="AF652"/>
      <c r="AG652"/>
      <c r="AH652"/>
      <c r="AI652"/>
      <c r="AJ652"/>
      <c r="AK652"/>
      <c r="AL652"/>
      <c r="AM652"/>
      <c r="AN652"/>
      <c r="AO652"/>
      <c r="AP652"/>
      <c r="AQ652"/>
      <c r="AR652"/>
      <c r="AS652"/>
      <c r="AT652"/>
      <c r="AU652"/>
      <c r="AV652"/>
      <c r="AW652"/>
      <c r="AX652"/>
      <c r="AY652"/>
      <c r="AZ652"/>
      <c r="BA652"/>
      <c r="BB652"/>
      <c r="BC652"/>
      <c r="BD652"/>
      <c r="BE652"/>
      <c r="BF652"/>
      <c r="BG652"/>
      <c r="BH652"/>
      <c r="BI652"/>
      <c r="BJ652"/>
      <c r="BK652"/>
      <c r="BL652"/>
      <c r="BM652"/>
      <c r="BN652"/>
    </row>
    <row r="653" spans="1:66" ht="20.100000000000001" customHeight="1" outlineLevel="2">
      <c r="A653" s="57" t="s">
        <v>1252</v>
      </c>
      <c r="B653" s="60" t="s">
        <v>1253</v>
      </c>
      <c r="C653" s="57" t="s">
        <v>1504</v>
      </c>
      <c r="D653" s="70" t="s">
        <v>1502</v>
      </c>
      <c r="E653" s="62" t="s">
        <v>1444</v>
      </c>
      <c r="F653" s="33" t="s">
        <v>61</v>
      </c>
      <c r="G653" s="41" t="s">
        <v>1519</v>
      </c>
      <c r="H653" s="87" t="s">
        <v>1455</v>
      </c>
      <c r="I653" s="56" t="s">
        <v>1494</v>
      </c>
      <c r="J653" s="56" t="s">
        <v>1496</v>
      </c>
      <c r="K653" s="56" t="s">
        <v>1494</v>
      </c>
      <c r="L653" s="56" t="s">
        <v>1496</v>
      </c>
      <c r="M653" s="56">
        <v>1</v>
      </c>
      <c r="N653" s="92"/>
      <c r="O653" s="112"/>
      <c r="P653" s="69"/>
      <c r="Q653" s="69"/>
      <c r="R653" s="69">
        <v>21.473684210526315</v>
      </c>
      <c r="S653" s="68" t="s">
        <v>1498</v>
      </c>
      <c r="T653"/>
      <c r="U653"/>
      <c r="V653"/>
      <c r="W653"/>
      <c r="X653"/>
      <c r="Y653"/>
      <c r="Z653"/>
      <c r="AA653"/>
      <c r="AB653"/>
      <c r="AC653"/>
      <c r="AD653"/>
      <c r="AE653"/>
      <c r="AF653"/>
      <c r="AG653"/>
      <c r="AH653"/>
      <c r="AI653"/>
      <c r="AJ653"/>
      <c r="AK653"/>
      <c r="AL653"/>
      <c r="AM653"/>
      <c r="AN653"/>
      <c r="AO653"/>
      <c r="AP653"/>
      <c r="AQ653"/>
      <c r="AR653"/>
      <c r="AS653"/>
      <c r="AT653"/>
      <c r="AU653"/>
      <c r="AV653"/>
      <c r="AW653"/>
      <c r="AX653"/>
      <c r="AY653"/>
      <c r="AZ653"/>
      <c r="BA653"/>
      <c r="BB653"/>
      <c r="BC653"/>
      <c r="BD653"/>
      <c r="BE653"/>
      <c r="BF653"/>
      <c r="BG653"/>
      <c r="BH653"/>
      <c r="BI653"/>
      <c r="BJ653"/>
      <c r="BK653"/>
      <c r="BL653"/>
      <c r="BM653"/>
      <c r="BN653"/>
    </row>
    <row r="654" spans="1:66" ht="20.100000000000001" customHeight="1" outlineLevel="2">
      <c r="A654" s="24"/>
      <c r="B654" s="41" t="s">
        <v>866</v>
      </c>
      <c r="C654" s="24"/>
      <c r="D654" s="70" t="s">
        <v>822</v>
      </c>
      <c r="E654" s="55"/>
      <c r="F654" s="33" t="s">
        <v>61</v>
      </c>
      <c r="G654" s="41" t="s">
        <v>62</v>
      </c>
      <c r="H654" s="56"/>
      <c r="I654" s="56"/>
      <c r="J654" s="56"/>
      <c r="K654" s="56"/>
      <c r="L654" s="56"/>
      <c r="M654" s="56"/>
      <c r="N654" s="56"/>
      <c r="O654" s="56"/>
      <c r="P654" s="24"/>
      <c r="Q654" s="55"/>
      <c r="R654" s="55">
        <v>15</v>
      </c>
      <c r="S654" s="24"/>
      <c r="T654"/>
      <c r="U654"/>
      <c r="V654"/>
      <c r="W654"/>
      <c r="X654"/>
      <c r="Y654"/>
      <c r="Z654"/>
      <c r="AA654"/>
      <c r="AB654"/>
      <c r="AC654"/>
      <c r="AD654"/>
      <c r="AE654"/>
      <c r="AF654"/>
      <c r="AG654"/>
      <c r="AH654"/>
      <c r="AI654"/>
      <c r="AJ654"/>
      <c r="AK654"/>
      <c r="AL654"/>
      <c r="AM654"/>
      <c r="AN654"/>
      <c r="AO654"/>
      <c r="AP654"/>
      <c r="AQ654"/>
      <c r="AR654"/>
      <c r="AS654"/>
      <c r="AT654"/>
      <c r="AU654"/>
      <c r="AV654"/>
      <c r="AW654"/>
      <c r="AX654"/>
      <c r="AY654"/>
      <c r="AZ654"/>
      <c r="BA654"/>
      <c r="BB654"/>
      <c r="BC654"/>
      <c r="BD654"/>
      <c r="BE654"/>
      <c r="BF654"/>
      <c r="BG654"/>
      <c r="BH654"/>
      <c r="BI654"/>
      <c r="BJ654"/>
      <c r="BK654"/>
      <c r="BL654"/>
      <c r="BM654"/>
      <c r="BN654"/>
    </row>
    <row r="655" spans="1:66" ht="20.100000000000001" customHeight="1" outlineLevel="2">
      <c r="A655" s="33" t="s">
        <v>184</v>
      </c>
      <c r="B655" s="41" t="s">
        <v>185</v>
      </c>
      <c r="C655" s="33" t="s">
        <v>611</v>
      </c>
      <c r="D655" s="70" t="s">
        <v>949</v>
      </c>
      <c r="E655" s="47">
        <v>3</v>
      </c>
      <c r="F655" s="33" t="s">
        <v>61</v>
      </c>
      <c r="G655" s="41" t="s">
        <v>62</v>
      </c>
      <c r="H655" s="44">
        <v>35</v>
      </c>
      <c r="I655" s="48">
        <v>48</v>
      </c>
      <c r="J655" s="48">
        <v>48</v>
      </c>
      <c r="K655" s="48">
        <v>0</v>
      </c>
      <c r="L655" s="48">
        <v>0</v>
      </c>
      <c r="M655" s="109"/>
      <c r="N655" s="92">
        <f>IF(H655&lt;25,1,1+(H655-25)/H655)</f>
        <v>1.2857142857142856</v>
      </c>
      <c r="O655" s="109">
        <v>1</v>
      </c>
      <c r="P655" s="34">
        <f>J655*N655*O655</f>
        <v>61.714285714285708</v>
      </c>
      <c r="Q655" s="34">
        <f>L655*M655*N655</f>
        <v>0</v>
      </c>
      <c r="R655" s="34">
        <f>P655+Q655</f>
        <v>61.714285714285708</v>
      </c>
      <c r="S655" s="31"/>
      <c r="T655"/>
      <c r="U655"/>
      <c r="V655"/>
      <c r="W655"/>
      <c r="X655"/>
      <c r="Y655"/>
      <c r="Z655"/>
      <c r="AA655"/>
      <c r="AB655"/>
      <c r="AC655"/>
      <c r="AD655"/>
      <c r="AE655"/>
      <c r="AF655"/>
      <c r="AG655"/>
      <c r="AH655"/>
      <c r="AI655"/>
      <c r="AJ655"/>
      <c r="AK655"/>
      <c r="AL655"/>
      <c r="AM655"/>
      <c r="AN655"/>
      <c r="AO655"/>
      <c r="AP655"/>
      <c r="AQ655"/>
      <c r="AR655"/>
      <c r="AS655"/>
      <c r="AT655"/>
      <c r="AU655"/>
      <c r="AV655"/>
      <c r="AW655"/>
      <c r="AX655"/>
      <c r="AY655"/>
      <c r="AZ655"/>
      <c r="BA655"/>
      <c r="BB655"/>
      <c r="BC655"/>
      <c r="BD655"/>
      <c r="BE655"/>
      <c r="BF655"/>
      <c r="BG655"/>
      <c r="BH655"/>
      <c r="BI655"/>
      <c r="BJ655"/>
      <c r="BK655"/>
      <c r="BL655"/>
      <c r="BM655"/>
      <c r="BN655"/>
    </row>
    <row r="656" spans="1:66" ht="20.100000000000001" customHeight="1" outlineLevel="2">
      <c r="A656" s="57" t="s">
        <v>1284</v>
      </c>
      <c r="B656" s="60" t="s">
        <v>1285</v>
      </c>
      <c r="C656" s="57" t="s">
        <v>1509</v>
      </c>
      <c r="D656" s="70" t="s">
        <v>1502</v>
      </c>
      <c r="E656" s="62" t="s">
        <v>1444</v>
      </c>
      <c r="F656" s="33" t="s">
        <v>61</v>
      </c>
      <c r="G656" s="41" t="s">
        <v>1519</v>
      </c>
      <c r="H656" s="87">
        <v>36</v>
      </c>
      <c r="I656" s="56" t="s">
        <v>1494</v>
      </c>
      <c r="J656" s="56" t="s">
        <v>1495</v>
      </c>
      <c r="K656" s="56" t="s">
        <v>1494</v>
      </c>
      <c r="L656" s="56" t="s">
        <v>1495</v>
      </c>
      <c r="M656" s="56">
        <v>1</v>
      </c>
      <c r="N656" s="92"/>
      <c r="O656" s="112"/>
      <c r="P656" s="69"/>
      <c r="Q656" s="69"/>
      <c r="R656" s="69">
        <v>20.888888888888889</v>
      </c>
      <c r="S656" s="68" t="s">
        <v>1498</v>
      </c>
      <c r="T656"/>
      <c r="U656"/>
      <c r="V656"/>
      <c r="W656"/>
      <c r="X656"/>
      <c r="Y656"/>
      <c r="Z656"/>
      <c r="AA656"/>
      <c r="AB656"/>
      <c r="AC656"/>
      <c r="AD656"/>
      <c r="AE656"/>
      <c r="AF656"/>
      <c r="AG656"/>
      <c r="AH656"/>
      <c r="AI656"/>
      <c r="AJ656"/>
      <c r="AK656"/>
      <c r="AL656"/>
      <c r="AM656"/>
      <c r="AN656"/>
      <c r="AO656"/>
      <c r="AP656"/>
      <c r="AQ656"/>
      <c r="AR656"/>
      <c r="AS656"/>
      <c r="AT656"/>
      <c r="AU656"/>
      <c r="AV656"/>
      <c r="AW656"/>
      <c r="AX656"/>
      <c r="AY656"/>
      <c r="AZ656"/>
      <c r="BA656"/>
      <c r="BB656"/>
      <c r="BC656"/>
      <c r="BD656"/>
      <c r="BE656"/>
      <c r="BF656"/>
      <c r="BG656"/>
      <c r="BH656"/>
      <c r="BI656"/>
      <c r="BJ656"/>
      <c r="BK656"/>
      <c r="BL656"/>
      <c r="BM656"/>
      <c r="BN656"/>
    </row>
    <row r="657" spans="1:66" ht="20.100000000000001" customHeight="1" outlineLevel="2">
      <c r="A657" s="35" t="s">
        <v>186</v>
      </c>
      <c r="B657" s="41" t="s">
        <v>1007</v>
      </c>
      <c r="C657" s="33" t="s">
        <v>642</v>
      </c>
      <c r="D657" s="70" t="s">
        <v>949</v>
      </c>
      <c r="E657" s="40">
        <v>3</v>
      </c>
      <c r="F657" s="33" t="s">
        <v>61</v>
      </c>
      <c r="G657" s="41" t="s">
        <v>62</v>
      </c>
      <c r="H657" s="99">
        <v>26</v>
      </c>
      <c r="I657" s="49">
        <v>48</v>
      </c>
      <c r="J657" s="49">
        <v>48</v>
      </c>
      <c r="K657" s="43">
        <v>0</v>
      </c>
      <c r="L657" s="49">
        <v>0</v>
      </c>
      <c r="M657" s="109"/>
      <c r="N657" s="92">
        <f>IF(H657&lt;25,1,1+(H657-25)/H657)</f>
        <v>1.0384615384615385</v>
      </c>
      <c r="O657" s="109">
        <v>1</v>
      </c>
      <c r="P657" s="34">
        <f>J657*N657*O657</f>
        <v>49.846153846153854</v>
      </c>
      <c r="Q657" s="34">
        <f>L657*M657*N657</f>
        <v>0</v>
      </c>
      <c r="R657" s="34">
        <f>P657+Q657</f>
        <v>49.846153846153854</v>
      </c>
      <c r="S657" s="31"/>
      <c r="T657"/>
      <c r="U657"/>
      <c r="V657"/>
      <c r="W657"/>
      <c r="X657"/>
      <c r="Y657"/>
      <c r="Z657"/>
      <c r="AA657"/>
      <c r="AB657"/>
      <c r="AC657"/>
      <c r="AD657"/>
      <c r="AE657"/>
      <c r="AF657"/>
      <c r="AG657"/>
      <c r="AH657"/>
      <c r="AI657"/>
      <c r="AJ657"/>
      <c r="AK657"/>
      <c r="AL657"/>
      <c r="AM657"/>
      <c r="AN657"/>
      <c r="AO657"/>
      <c r="AP657"/>
      <c r="AQ657"/>
      <c r="AR657"/>
      <c r="AS657"/>
      <c r="AT657"/>
      <c r="AU657"/>
      <c r="AV657"/>
      <c r="AW657"/>
      <c r="AX657"/>
      <c r="AY657"/>
      <c r="AZ657"/>
      <c r="BA657"/>
      <c r="BB657"/>
      <c r="BC657"/>
      <c r="BD657"/>
      <c r="BE657"/>
      <c r="BF657"/>
      <c r="BG657"/>
      <c r="BH657"/>
      <c r="BI657"/>
      <c r="BJ657"/>
      <c r="BK657"/>
      <c r="BL657"/>
      <c r="BM657"/>
      <c r="BN657"/>
    </row>
    <row r="658" spans="1:66" ht="20.100000000000001" customHeight="1" outlineLevel="2">
      <c r="A658" s="57" t="s">
        <v>1286</v>
      </c>
      <c r="B658" s="60" t="s">
        <v>1287</v>
      </c>
      <c r="C658" s="57" t="s">
        <v>1504</v>
      </c>
      <c r="D658" s="70" t="s">
        <v>1502</v>
      </c>
      <c r="E658" s="62" t="s">
        <v>1444</v>
      </c>
      <c r="F658" s="33" t="s">
        <v>61</v>
      </c>
      <c r="G658" s="41" t="s">
        <v>1553</v>
      </c>
      <c r="H658" s="87" t="s">
        <v>1472</v>
      </c>
      <c r="I658" s="56" t="s">
        <v>1494</v>
      </c>
      <c r="J658" s="56" t="s">
        <v>1496</v>
      </c>
      <c r="K658" s="56" t="s">
        <v>1494</v>
      </c>
      <c r="L658" s="56" t="s">
        <v>1496</v>
      </c>
      <c r="M658" s="56"/>
      <c r="N658" s="92"/>
      <c r="O658" s="112"/>
      <c r="P658" s="69"/>
      <c r="Q658" s="69"/>
      <c r="R658" s="69">
        <v>26.880000000000003</v>
      </c>
      <c r="S658" s="68" t="s">
        <v>1715</v>
      </c>
      <c r="T658"/>
      <c r="U658"/>
      <c r="V658"/>
      <c r="W658"/>
      <c r="X658"/>
      <c r="Y658"/>
      <c r="Z658"/>
      <c r="AA658"/>
      <c r="AB658"/>
      <c r="AC658"/>
      <c r="AD658"/>
      <c r="AE658"/>
      <c r="AF658"/>
      <c r="AG658"/>
      <c r="AH658"/>
      <c r="AI658"/>
      <c r="AJ658"/>
      <c r="AK658"/>
      <c r="AL658"/>
      <c r="AM658"/>
      <c r="AN658"/>
      <c r="AO658"/>
      <c r="AP658"/>
      <c r="AQ658"/>
      <c r="AR658"/>
      <c r="AS658"/>
      <c r="AT658"/>
      <c r="AU658"/>
      <c r="AV658"/>
      <c r="AW658"/>
      <c r="AX658"/>
      <c r="AY658"/>
      <c r="AZ658"/>
      <c r="BA658"/>
      <c r="BB658"/>
      <c r="BC658"/>
      <c r="BD658"/>
      <c r="BE658"/>
      <c r="BF658"/>
      <c r="BG658"/>
      <c r="BH658"/>
      <c r="BI658"/>
      <c r="BJ658"/>
      <c r="BK658"/>
      <c r="BL658"/>
      <c r="BM658"/>
      <c r="BN658"/>
    </row>
    <row r="659" spans="1:66" ht="20.100000000000001" customHeight="1" outlineLevel="2">
      <c r="A659" s="33" t="s">
        <v>435</v>
      </c>
      <c r="B659" s="41" t="s">
        <v>436</v>
      </c>
      <c r="C659" s="33" t="s">
        <v>611</v>
      </c>
      <c r="D659" s="70" t="s">
        <v>662</v>
      </c>
      <c r="E659" s="47">
        <v>3</v>
      </c>
      <c r="F659" s="33" t="s">
        <v>61</v>
      </c>
      <c r="G659" s="41" t="s">
        <v>62</v>
      </c>
      <c r="H659" s="44">
        <v>25</v>
      </c>
      <c r="I659" s="48">
        <v>48</v>
      </c>
      <c r="J659" s="48">
        <v>48</v>
      </c>
      <c r="K659" s="48">
        <v>0</v>
      </c>
      <c r="L659" s="48">
        <v>0</v>
      </c>
      <c r="M659" s="109"/>
      <c r="N659" s="92">
        <f>IF(H659&lt;25,1,1+(H659-25)/H659)</f>
        <v>1</v>
      </c>
      <c r="O659" s="109">
        <v>1</v>
      </c>
      <c r="P659" s="34">
        <f>J659*N659*O659</f>
        <v>48</v>
      </c>
      <c r="Q659" s="34">
        <f>L659*M659*N659</f>
        <v>0</v>
      </c>
      <c r="R659" s="34">
        <f>P659+Q659</f>
        <v>48</v>
      </c>
      <c r="S659" s="31"/>
      <c r="T659"/>
      <c r="U659"/>
      <c r="V659"/>
      <c r="W659"/>
      <c r="X659"/>
      <c r="Y659"/>
      <c r="Z659"/>
      <c r="AA659"/>
      <c r="AB659"/>
      <c r="AC659"/>
      <c r="AD659"/>
      <c r="AE659"/>
      <c r="AF659"/>
      <c r="AG659"/>
      <c r="AH659"/>
      <c r="AI659"/>
      <c r="AJ659"/>
      <c r="AK659"/>
      <c r="AL659"/>
      <c r="AM659"/>
      <c r="AN659"/>
      <c r="AO659"/>
      <c r="AP659"/>
      <c r="AQ659"/>
      <c r="AR659"/>
      <c r="AS659"/>
      <c r="AT659"/>
      <c r="AU659"/>
      <c r="AV659"/>
      <c r="AW659"/>
      <c r="AX659"/>
      <c r="AY659"/>
      <c r="AZ659"/>
      <c r="BA659"/>
      <c r="BB659"/>
      <c r="BC659"/>
      <c r="BD659"/>
      <c r="BE659"/>
      <c r="BF659"/>
      <c r="BG659"/>
      <c r="BH659"/>
      <c r="BI659"/>
      <c r="BJ659"/>
      <c r="BK659"/>
      <c r="BL659"/>
      <c r="BM659"/>
      <c r="BN659"/>
    </row>
    <row r="660" spans="1:66" ht="20.100000000000001" customHeight="1" outlineLevel="2">
      <c r="A660" s="57" t="s">
        <v>1288</v>
      </c>
      <c r="B660" s="60" t="s">
        <v>1289</v>
      </c>
      <c r="C660" s="57" t="s">
        <v>1509</v>
      </c>
      <c r="D660" s="70" t="s">
        <v>1502</v>
      </c>
      <c r="E660" s="62" t="s">
        <v>1444</v>
      </c>
      <c r="F660" s="33" t="s">
        <v>61</v>
      </c>
      <c r="G660" s="41" t="s">
        <v>1519</v>
      </c>
      <c r="H660" s="87">
        <v>24</v>
      </c>
      <c r="I660" s="56" t="s">
        <v>1494</v>
      </c>
      <c r="J660" s="56" t="s">
        <v>1495</v>
      </c>
      <c r="K660" s="56" t="s">
        <v>1494</v>
      </c>
      <c r="L660" s="56" t="s">
        <v>1495</v>
      </c>
      <c r="M660" s="56">
        <v>1</v>
      </c>
      <c r="N660" s="92"/>
      <c r="O660" s="112"/>
      <c r="P660" s="69"/>
      <c r="Q660" s="69"/>
      <c r="R660" s="69">
        <v>16</v>
      </c>
      <c r="S660" s="68" t="s">
        <v>1498</v>
      </c>
      <c r="T660"/>
      <c r="U660"/>
      <c r="V660"/>
      <c r="W660"/>
      <c r="X660"/>
      <c r="Y660"/>
      <c r="Z660"/>
      <c r="AA660"/>
      <c r="AB660"/>
      <c r="AC660"/>
      <c r="AD660"/>
      <c r="AE660"/>
      <c r="AF660"/>
      <c r="AG660"/>
      <c r="AH660"/>
      <c r="AI660"/>
      <c r="AJ660"/>
      <c r="AK660"/>
      <c r="AL660"/>
      <c r="AM660"/>
      <c r="AN660"/>
      <c r="AO660"/>
      <c r="AP660"/>
      <c r="AQ660"/>
      <c r="AR660"/>
      <c r="AS660"/>
      <c r="AT660"/>
      <c r="AU660"/>
      <c r="AV660"/>
      <c r="AW660"/>
      <c r="AX660"/>
      <c r="AY660"/>
      <c r="AZ660"/>
      <c r="BA660"/>
      <c r="BB660"/>
      <c r="BC660"/>
      <c r="BD660"/>
      <c r="BE660"/>
      <c r="BF660"/>
      <c r="BG660"/>
      <c r="BH660"/>
      <c r="BI660"/>
      <c r="BJ660"/>
      <c r="BK660"/>
      <c r="BL660"/>
      <c r="BM660"/>
      <c r="BN660"/>
    </row>
    <row r="661" spans="1:66" ht="20.100000000000001" customHeight="1" outlineLevel="2">
      <c r="A661" s="57" t="s">
        <v>1126</v>
      </c>
      <c r="B661" s="60" t="s">
        <v>1127</v>
      </c>
      <c r="C661" s="57" t="s">
        <v>1088</v>
      </c>
      <c r="D661" s="70" t="s">
        <v>1089</v>
      </c>
      <c r="E661" s="62">
        <v>2</v>
      </c>
      <c r="F661" s="33" t="s">
        <v>61</v>
      </c>
      <c r="G661" s="41" t="s">
        <v>1140</v>
      </c>
      <c r="H661" s="87">
        <v>67</v>
      </c>
      <c r="I661" s="56">
        <v>0</v>
      </c>
      <c r="J661" s="56">
        <v>0</v>
      </c>
      <c r="K661" s="56">
        <v>0</v>
      </c>
      <c r="L661" s="56">
        <v>0</v>
      </c>
      <c r="M661" s="56"/>
      <c r="N661" s="92">
        <f>IF(H661&lt;25,1,1+(H661-25)/H661)</f>
        <v>1.6268656716417911</v>
      </c>
      <c r="O661" s="117">
        <v>1</v>
      </c>
      <c r="P661" s="24"/>
      <c r="Q661" s="64">
        <f>N661*E661*32</f>
        <v>104.11940298507463</v>
      </c>
      <c r="R661" s="64">
        <f>P661+Q661</f>
        <v>104.11940298507463</v>
      </c>
      <c r="S661" s="24"/>
      <c r="T661"/>
      <c r="U661"/>
      <c r="V661"/>
      <c r="W661"/>
      <c r="X661"/>
      <c r="Y661"/>
      <c r="Z661"/>
      <c r="AA661"/>
      <c r="AB661"/>
      <c r="AC661"/>
      <c r="AD661"/>
      <c r="AE661"/>
      <c r="AF661"/>
      <c r="AG661"/>
      <c r="AH661"/>
      <c r="AI661"/>
      <c r="AJ661"/>
      <c r="AK661"/>
      <c r="AL661"/>
      <c r="AM661"/>
      <c r="AN661"/>
      <c r="AO661"/>
      <c r="AP661"/>
      <c r="AQ661"/>
      <c r="AR661"/>
      <c r="AS661"/>
      <c r="AT661"/>
      <c r="AU661"/>
      <c r="AV661"/>
      <c r="AW661"/>
      <c r="AX661"/>
      <c r="AY661"/>
      <c r="AZ661"/>
      <c r="BA661"/>
      <c r="BB661"/>
      <c r="BC661"/>
      <c r="BD661"/>
      <c r="BE661"/>
      <c r="BF661"/>
      <c r="BG661"/>
      <c r="BH661"/>
      <c r="BI661"/>
      <c r="BJ661"/>
      <c r="BK661"/>
      <c r="BL661"/>
      <c r="BM661"/>
      <c r="BN661"/>
    </row>
    <row r="662" spans="1:66" ht="20.100000000000001" customHeight="1" outlineLevel="2">
      <c r="A662" s="65"/>
      <c r="B662" s="66"/>
      <c r="C662" s="24" t="s">
        <v>642</v>
      </c>
      <c r="D662" s="70" t="s">
        <v>1221</v>
      </c>
      <c r="E662" s="55">
        <v>14</v>
      </c>
      <c r="F662" s="33" t="s">
        <v>61</v>
      </c>
      <c r="G662" s="41" t="s">
        <v>740</v>
      </c>
      <c r="H662" s="90">
        <v>7</v>
      </c>
      <c r="I662" s="67"/>
      <c r="J662" s="67"/>
      <c r="K662" s="67"/>
      <c r="L662" s="67"/>
      <c r="M662" s="112"/>
      <c r="N662" s="92">
        <f>IF(H662&lt;25,1,1+(H662-25)/H662)</f>
        <v>1</v>
      </c>
      <c r="O662" s="112"/>
      <c r="P662" s="69"/>
      <c r="Q662" s="69"/>
      <c r="R662" s="55">
        <f>0.3*13*H662</f>
        <v>27.3</v>
      </c>
      <c r="S662" s="68" t="s">
        <v>1235</v>
      </c>
      <c r="T662"/>
      <c r="U662"/>
      <c r="V662"/>
      <c r="W662"/>
      <c r="X662"/>
      <c r="Y662"/>
      <c r="Z662"/>
      <c r="AA662"/>
      <c r="AB662"/>
      <c r="AC662"/>
      <c r="AD662"/>
      <c r="AE662"/>
      <c r="AF662"/>
      <c r="AG662"/>
      <c r="AH662"/>
      <c r="AI662"/>
      <c r="AJ662"/>
      <c r="AK662"/>
      <c r="AL662"/>
      <c r="AM662"/>
      <c r="AN662"/>
      <c r="AO662"/>
      <c r="AP662"/>
      <c r="AQ662"/>
      <c r="AR662"/>
      <c r="AS662"/>
      <c r="AT662"/>
      <c r="AU662"/>
      <c r="AV662"/>
      <c r="AW662"/>
      <c r="AX662"/>
      <c r="AY662"/>
      <c r="AZ662"/>
      <c r="BA662"/>
      <c r="BB662"/>
      <c r="BC662"/>
      <c r="BD662"/>
      <c r="BE662"/>
      <c r="BF662"/>
      <c r="BG662"/>
      <c r="BH662"/>
      <c r="BI662"/>
      <c r="BJ662"/>
      <c r="BK662"/>
      <c r="BL662"/>
      <c r="BM662"/>
      <c r="BN662"/>
    </row>
    <row r="663" spans="1:66" ht="20.100000000000001" customHeight="1" outlineLevel="2">
      <c r="A663" s="65"/>
      <c r="B663" s="66"/>
      <c r="C663" s="65"/>
      <c r="D663" s="70" t="s">
        <v>1702</v>
      </c>
      <c r="E663" s="66"/>
      <c r="F663" s="33" t="s">
        <v>61</v>
      </c>
      <c r="G663" s="41" t="s">
        <v>740</v>
      </c>
      <c r="H663" s="56">
        <v>8</v>
      </c>
      <c r="I663" s="67"/>
      <c r="J663" s="67"/>
      <c r="K663" s="67"/>
      <c r="L663" s="67"/>
      <c r="M663" s="112"/>
      <c r="N663" s="118"/>
      <c r="O663" s="112"/>
      <c r="P663" s="69"/>
      <c r="Q663" s="69"/>
      <c r="R663" s="69">
        <f>2*H663</f>
        <v>16</v>
      </c>
      <c r="S663" s="68" t="s">
        <v>1703</v>
      </c>
      <c r="T663"/>
      <c r="U663"/>
      <c r="V663"/>
      <c r="W663"/>
      <c r="X663"/>
      <c r="Y663"/>
      <c r="Z663"/>
      <c r="AA663"/>
      <c r="AB663"/>
      <c r="AC663"/>
      <c r="AD663"/>
      <c r="AE663"/>
      <c r="AF663"/>
      <c r="AG663"/>
      <c r="AH663"/>
      <c r="AI663"/>
      <c r="AJ663"/>
      <c r="AK663"/>
      <c r="AL663"/>
      <c r="AM663"/>
      <c r="AN663"/>
      <c r="AO663"/>
      <c r="AP663"/>
      <c r="AQ663"/>
      <c r="AR663"/>
      <c r="AS663"/>
      <c r="AT663"/>
      <c r="AU663"/>
      <c r="AV663"/>
      <c r="AW663"/>
      <c r="AX663"/>
      <c r="AY663"/>
      <c r="AZ663"/>
      <c r="BA663"/>
      <c r="BB663"/>
      <c r="BC663"/>
      <c r="BD663"/>
      <c r="BE663"/>
      <c r="BF663"/>
      <c r="BG663"/>
      <c r="BH663"/>
      <c r="BI663"/>
      <c r="BJ663"/>
      <c r="BK663"/>
      <c r="BL663"/>
      <c r="BM663"/>
      <c r="BN663"/>
    </row>
    <row r="664" spans="1:66" ht="20.100000000000001" customHeight="1" outlineLevel="2">
      <c r="A664" s="24"/>
      <c r="B664" s="41"/>
      <c r="C664" s="33" t="s">
        <v>611</v>
      </c>
      <c r="D664" s="70" t="s">
        <v>593</v>
      </c>
      <c r="E664" s="55"/>
      <c r="F664" s="33" t="s">
        <v>61</v>
      </c>
      <c r="G664" s="41" t="s">
        <v>740</v>
      </c>
      <c r="H664" s="56">
        <v>7</v>
      </c>
      <c r="I664" s="56"/>
      <c r="J664" s="56"/>
      <c r="K664" s="56"/>
      <c r="L664" s="56"/>
      <c r="M664" s="56"/>
      <c r="N664" s="56"/>
      <c r="O664" s="56"/>
      <c r="P664" s="24"/>
      <c r="Q664" s="55"/>
      <c r="R664" s="54">
        <f>H664*14</f>
        <v>98</v>
      </c>
      <c r="S664" s="24"/>
      <c r="T664"/>
      <c r="U664"/>
      <c r="V664"/>
      <c r="W664"/>
      <c r="X664"/>
      <c r="Y664"/>
      <c r="Z664"/>
      <c r="AA664"/>
      <c r="AB664"/>
      <c r="AC664"/>
      <c r="AD664"/>
      <c r="AE664"/>
      <c r="AF664"/>
      <c r="AG664"/>
      <c r="AH664"/>
      <c r="AI664"/>
      <c r="AJ664"/>
      <c r="AK664"/>
      <c r="AL664"/>
      <c r="AM664"/>
      <c r="AN664"/>
      <c r="AO664"/>
      <c r="AP664"/>
      <c r="AQ664"/>
      <c r="AR664"/>
      <c r="AS664"/>
      <c r="AT664"/>
      <c r="AU664"/>
      <c r="AV664"/>
      <c r="AW664"/>
      <c r="AX664"/>
      <c r="AY664"/>
      <c r="AZ664"/>
      <c r="BA664"/>
      <c r="BB664"/>
      <c r="BC664"/>
      <c r="BD664"/>
      <c r="BE664"/>
      <c r="BF664"/>
      <c r="BG664"/>
      <c r="BH664"/>
      <c r="BI664"/>
      <c r="BJ664"/>
      <c r="BK664"/>
      <c r="BL664"/>
      <c r="BM664"/>
      <c r="BN664"/>
    </row>
    <row r="665" spans="1:66" ht="20.100000000000001" customHeight="1" outlineLevel="1">
      <c r="A665" s="24"/>
      <c r="B665" s="41"/>
      <c r="C665" s="33"/>
      <c r="D665" s="70"/>
      <c r="E665" s="55"/>
      <c r="F665" s="125" t="s">
        <v>1841</v>
      </c>
      <c r="G665" s="41"/>
      <c r="H665" s="56"/>
      <c r="I665" s="56"/>
      <c r="J665" s="56"/>
      <c r="K665" s="56"/>
      <c r="L665" s="56"/>
      <c r="M665" s="56"/>
      <c r="N665" s="56"/>
      <c r="O665" s="56"/>
      <c r="P665" s="24"/>
      <c r="Q665" s="55"/>
      <c r="R665" s="54">
        <f>SUBTOTAL(9,R652:R664)</f>
        <v>567.88908231159598</v>
      </c>
      <c r="S665" s="24"/>
      <c r="T665" s="18"/>
      <c r="U665" s="18"/>
      <c r="V665" s="18"/>
      <c r="W665" s="18"/>
      <c r="X665" s="18"/>
      <c r="Y665" s="18"/>
      <c r="Z665" s="18"/>
      <c r="AA665" s="18"/>
      <c r="AB665" s="18"/>
      <c r="AC665" s="18"/>
      <c r="AD665" s="18"/>
      <c r="AE665" s="18"/>
      <c r="AF665" s="18"/>
      <c r="AG665" s="18"/>
      <c r="AH665" s="18"/>
      <c r="AI665" s="18"/>
      <c r="AJ665" s="18"/>
      <c r="AK665" s="18"/>
      <c r="AL665" s="18"/>
      <c r="AM665" s="18"/>
      <c r="AN665" s="18"/>
      <c r="AO665" s="18"/>
      <c r="AP665" s="18"/>
      <c r="AQ665" s="18"/>
      <c r="AR665" s="18"/>
      <c r="AS665" s="18"/>
      <c r="AT665" s="18"/>
      <c r="AU665" s="18"/>
      <c r="AV665" s="18"/>
      <c r="AW665" s="18"/>
      <c r="AX665" s="18"/>
      <c r="AY665" s="18"/>
      <c r="AZ665" s="18"/>
      <c r="BA665" s="18"/>
      <c r="BB665" s="18"/>
      <c r="BC665" s="18"/>
      <c r="BD665" s="18"/>
      <c r="BE665" s="18"/>
      <c r="BF665" s="18"/>
      <c r="BG665" s="18"/>
      <c r="BH665" s="18"/>
      <c r="BI665" s="18"/>
      <c r="BJ665" s="18"/>
      <c r="BK665" s="18"/>
      <c r="BL665" s="18"/>
      <c r="BM665" s="18"/>
      <c r="BN665" s="18"/>
    </row>
    <row r="666" spans="1:66" ht="20.100000000000001" customHeight="1" outlineLevel="2">
      <c r="A666" s="33" t="s">
        <v>600</v>
      </c>
      <c r="B666" s="41" t="s">
        <v>601</v>
      </c>
      <c r="C666" s="33" t="s">
        <v>611</v>
      </c>
      <c r="D666" s="70" t="s">
        <v>949</v>
      </c>
      <c r="E666" s="47">
        <v>3</v>
      </c>
      <c r="F666" s="33" t="s">
        <v>134</v>
      </c>
      <c r="G666" s="41" t="s">
        <v>615</v>
      </c>
      <c r="H666" s="44">
        <v>33</v>
      </c>
      <c r="I666" s="48">
        <v>48</v>
      </c>
      <c r="J666" s="48">
        <v>36</v>
      </c>
      <c r="K666" s="48">
        <v>0</v>
      </c>
      <c r="L666" s="48">
        <v>12</v>
      </c>
      <c r="M666" s="109">
        <v>1</v>
      </c>
      <c r="N666" s="92">
        <f t="shared" ref="N666:N673" si="10">IF(H666&lt;25,1,1+(H666-25)/H666)</f>
        <v>1.2424242424242424</v>
      </c>
      <c r="O666" s="109">
        <v>1</v>
      </c>
      <c r="P666" s="34">
        <f t="shared" ref="P666:P673" si="11">J666*N666*O666</f>
        <v>44.727272727272727</v>
      </c>
      <c r="Q666" s="34">
        <f t="shared" ref="Q666:Q673" si="12">L666*M666*N666</f>
        <v>14.90909090909091</v>
      </c>
      <c r="R666" s="34">
        <f t="shared" ref="R666:R673" si="13">P666+Q666</f>
        <v>59.63636363636364</v>
      </c>
      <c r="S666" s="31"/>
      <c r="T666"/>
      <c r="U666"/>
      <c r="V666"/>
      <c r="W666"/>
      <c r="X666"/>
      <c r="Y666"/>
      <c r="Z666"/>
      <c r="AA666"/>
      <c r="AB666"/>
      <c r="AC666"/>
      <c r="AD666"/>
      <c r="AE666"/>
      <c r="AF666"/>
      <c r="AG666"/>
      <c r="AH666"/>
      <c r="AI666"/>
      <c r="AJ666"/>
      <c r="AK666"/>
      <c r="AL666"/>
      <c r="AM666"/>
      <c r="AN666"/>
      <c r="AO666"/>
      <c r="AP666"/>
      <c r="AQ666"/>
      <c r="AR666"/>
      <c r="AS666"/>
      <c r="AT666"/>
      <c r="AU666"/>
      <c r="AV666"/>
      <c r="AW666"/>
      <c r="AX666"/>
      <c r="AY666"/>
      <c r="AZ666"/>
      <c r="BA666"/>
      <c r="BB666"/>
      <c r="BC666"/>
      <c r="BD666"/>
      <c r="BE666"/>
      <c r="BF666"/>
      <c r="BG666"/>
      <c r="BH666"/>
      <c r="BI666"/>
      <c r="BJ666"/>
      <c r="BK666"/>
      <c r="BL666"/>
      <c r="BM666"/>
      <c r="BN666"/>
    </row>
    <row r="667" spans="1:66" ht="20.100000000000001" customHeight="1" outlineLevel="2">
      <c r="A667" s="35" t="s">
        <v>600</v>
      </c>
      <c r="B667" s="41" t="s">
        <v>601</v>
      </c>
      <c r="C667" s="33" t="s">
        <v>642</v>
      </c>
      <c r="D667" s="70" t="s">
        <v>949</v>
      </c>
      <c r="E667" s="40">
        <v>3</v>
      </c>
      <c r="F667" s="33" t="s">
        <v>134</v>
      </c>
      <c r="G667" s="41" t="s">
        <v>615</v>
      </c>
      <c r="H667" s="99">
        <v>100</v>
      </c>
      <c r="I667" s="99">
        <v>48</v>
      </c>
      <c r="J667" s="48">
        <v>36</v>
      </c>
      <c r="K667" s="48">
        <v>0</v>
      </c>
      <c r="L667" s="48">
        <v>12</v>
      </c>
      <c r="M667" s="109">
        <v>1</v>
      </c>
      <c r="N667" s="92">
        <f t="shared" si="10"/>
        <v>1.75</v>
      </c>
      <c r="O667" s="109">
        <v>1</v>
      </c>
      <c r="P667" s="34">
        <f t="shared" si="11"/>
        <v>63</v>
      </c>
      <c r="Q667" s="34">
        <f t="shared" si="12"/>
        <v>21</v>
      </c>
      <c r="R667" s="34">
        <f t="shared" si="13"/>
        <v>84</v>
      </c>
      <c r="S667" s="31"/>
      <c r="T667"/>
      <c r="U667"/>
      <c r="V667"/>
      <c r="W667"/>
      <c r="X667"/>
      <c r="Y667"/>
      <c r="Z667"/>
      <c r="AA667"/>
      <c r="AB667"/>
      <c r="AC667"/>
      <c r="AD667"/>
      <c r="AE667"/>
      <c r="AF667"/>
      <c r="AG667"/>
      <c r="AH667"/>
      <c r="AI667"/>
      <c r="AJ667"/>
      <c r="AK667"/>
      <c r="AL667"/>
      <c r="AM667"/>
      <c r="AN667"/>
      <c r="AO667"/>
      <c r="AP667"/>
      <c r="AQ667"/>
      <c r="AR667"/>
      <c r="AS667"/>
      <c r="AT667"/>
      <c r="AU667"/>
      <c r="AV667"/>
      <c r="AW667"/>
      <c r="AX667"/>
      <c r="AY667"/>
      <c r="AZ667"/>
      <c r="BA667"/>
      <c r="BB667"/>
      <c r="BC667"/>
      <c r="BD667"/>
      <c r="BE667"/>
      <c r="BF667"/>
      <c r="BG667"/>
      <c r="BH667"/>
      <c r="BI667"/>
      <c r="BJ667"/>
      <c r="BK667"/>
      <c r="BL667"/>
      <c r="BM667"/>
      <c r="BN667"/>
    </row>
    <row r="668" spans="1:66" ht="20.100000000000001" customHeight="1" outlineLevel="2">
      <c r="A668" s="35" t="s">
        <v>600</v>
      </c>
      <c r="B668" s="41" t="s">
        <v>601</v>
      </c>
      <c r="C668" s="33" t="s">
        <v>642</v>
      </c>
      <c r="D668" s="70" t="s">
        <v>949</v>
      </c>
      <c r="E668" s="40">
        <v>3</v>
      </c>
      <c r="F668" s="33" t="s">
        <v>134</v>
      </c>
      <c r="G668" s="41" t="s">
        <v>615</v>
      </c>
      <c r="H668" s="99">
        <v>87</v>
      </c>
      <c r="I668" s="99">
        <v>48</v>
      </c>
      <c r="J668" s="48">
        <v>36</v>
      </c>
      <c r="K668" s="48">
        <v>0</v>
      </c>
      <c r="L668" s="48">
        <v>12</v>
      </c>
      <c r="M668" s="109">
        <v>1</v>
      </c>
      <c r="N668" s="92">
        <f t="shared" si="10"/>
        <v>1.7126436781609196</v>
      </c>
      <c r="O668" s="109">
        <v>1</v>
      </c>
      <c r="P668" s="34">
        <f t="shared" si="11"/>
        <v>61.655172413793103</v>
      </c>
      <c r="Q668" s="34">
        <f t="shared" si="12"/>
        <v>20.551724137931036</v>
      </c>
      <c r="R668" s="34">
        <f t="shared" si="13"/>
        <v>82.206896551724142</v>
      </c>
      <c r="S668" s="31"/>
      <c r="T668"/>
      <c r="U668"/>
      <c r="V668"/>
      <c r="W668"/>
      <c r="X668"/>
      <c r="Y668"/>
      <c r="Z668"/>
      <c r="AA668"/>
      <c r="AB668"/>
      <c r="AC668"/>
      <c r="AD668"/>
      <c r="AE668"/>
      <c r="AF668"/>
      <c r="AG668"/>
      <c r="AH668"/>
      <c r="AI668"/>
      <c r="AJ668"/>
      <c r="AK668"/>
      <c r="AL668"/>
      <c r="AM668"/>
      <c r="AN668"/>
      <c r="AO668"/>
      <c r="AP668"/>
      <c r="AQ668"/>
      <c r="AR668"/>
      <c r="AS668"/>
      <c r="AT668"/>
      <c r="AU668"/>
      <c r="AV668"/>
      <c r="AW668"/>
      <c r="AX668"/>
      <c r="AY668"/>
      <c r="AZ668"/>
      <c r="BA668"/>
      <c r="BB668"/>
      <c r="BC668"/>
      <c r="BD668"/>
      <c r="BE668"/>
      <c r="BF668"/>
      <c r="BG668"/>
      <c r="BH668"/>
      <c r="BI668"/>
      <c r="BJ668"/>
      <c r="BK668"/>
      <c r="BL668"/>
      <c r="BM668"/>
      <c r="BN668"/>
    </row>
    <row r="669" spans="1:66" ht="20.100000000000001" customHeight="1" outlineLevel="2">
      <c r="A669" s="33" t="s">
        <v>133</v>
      </c>
      <c r="B669" s="41" t="s">
        <v>1009</v>
      </c>
      <c r="C669" s="33" t="s">
        <v>611</v>
      </c>
      <c r="D669" s="70" t="s">
        <v>949</v>
      </c>
      <c r="E669" s="47">
        <v>3</v>
      </c>
      <c r="F669" s="33" t="s">
        <v>134</v>
      </c>
      <c r="G669" s="41" t="s">
        <v>615</v>
      </c>
      <c r="H669" s="44">
        <v>31</v>
      </c>
      <c r="I669" s="48">
        <v>48</v>
      </c>
      <c r="J669" s="48">
        <v>30</v>
      </c>
      <c r="K669" s="44">
        <v>0</v>
      </c>
      <c r="L669" s="44">
        <v>16</v>
      </c>
      <c r="M669" s="109">
        <v>1</v>
      </c>
      <c r="N669" s="92">
        <f t="shared" si="10"/>
        <v>1.1935483870967742</v>
      </c>
      <c r="O669" s="109">
        <v>1</v>
      </c>
      <c r="P669" s="34">
        <f t="shared" si="11"/>
        <v>35.806451612903224</v>
      </c>
      <c r="Q669" s="34">
        <f t="shared" si="12"/>
        <v>19.096774193548388</v>
      </c>
      <c r="R669" s="34">
        <f t="shared" si="13"/>
        <v>54.903225806451616</v>
      </c>
      <c r="S669" s="31"/>
      <c r="T669"/>
      <c r="U669"/>
      <c r="V669"/>
      <c r="W669"/>
      <c r="X669"/>
      <c r="Y669"/>
      <c r="Z669"/>
      <c r="AA669"/>
      <c r="AB669"/>
      <c r="AC669"/>
      <c r="AD669"/>
      <c r="AE669"/>
      <c r="AF669"/>
      <c r="AG669"/>
      <c r="AH669"/>
      <c r="AI669"/>
      <c r="AJ669"/>
      <c r="AK669"/>
      <c r="AL669"/>
      <c r="AM669"/>
      <c r="AN669"/>
      <c r="AO669"/>
      <c r="AP669"/>
      <c r="AQ669"/>
      <c r="AR669"/>
      <c r="AS669"/>
      <c r="AT669"/>
      <c r="AU669"/>
      <c r="AV669"/>
      <c r="AW669"/>
      <c r="AX669"/>
      <c r="AY669"/>
      <c r="AZ669"/>
      <c r="BA669"/>
      <c r="BB669"/>
      <c r="BC669"/>
      <c r="BD669"/>
      <c r="BE669"/>
      <c r="BF669"/>
      <c r="BG669"/>
      <c r="BH669"/>
      <c r="BI669"/>
      <c r="BJ669"/>
      <c r="BK669"/>
      <c r="BL669"/>
      <c r="BM669"/>
      <c r="BN669"/>
    </row>
    <row r="670" spans="1:66" ht="20.100000000000001" customHeight="1" outlineLevel="2">
      <c r="A670" s="35" t="s">
        <v>210</v>
      </c>
      <c r="B670" s="41" t="s">
        <v>1008</v>
      </c>
      <c r="C670" s="33" t="s">
        <v>642</v>
      </c>
      <c r="D670" s="70" t="s">
        <v>662</v>
      </c>
      <c r="E670" s="40">
        <v>3</v>
      </c>
      <c r="F670" s="33" t="s">
        <v>134</v>
      </c>
      <c r="G670" s="41" t="s">
        <v>615</v>
      </c>
      <c r="H670" s="99">
        <v>34</v>
      </c>
      <c r="I670" s="49">
        <v>48</v>
      </c>
      <c r="J670" s="49">
        <v>48</v>
      </c>
      <c r="K670" s="43">
        <v>0</v>
      </c>
      <c r="L670" s="49">
        <v>0</v>
      </c>
      <c r="M670" s="109"/>
      <c r="N670" s="92">
        <f t="shared" si="10"/>
        <v>1.2647058823529411</v>
      </c>
      <c r="O670" s="109">
        <v>1</v>
      </c>
      <c r="P670" s="34">
        <f t="shared" si="11"/>
        <v>60.705882352941174</v>
      </c>
      <c r="Q670" s="34">
        <f t="shared" si="12"/>
        <v>0</v>
      </c>
      <c r="R670" s="34">
        <f t="shared" si="13"/>
        <v>60.705882352941174</v>
      </c>
      <c r="S670" s="31"/>
      <c r="T670"/>
      <c r="U670"/>
      <c r="V670"/>
      <c r="W670"/>
      <c r="X670"/>
      <c r="Y670"/>
      <c r="Z670"/>
      <c r="AA670"/>
      <c r="AB670"/>
      <c r="AC670"/>
      <c r="AD670"/>
      <c r="AE670"/>
      <c r="AF670"/>
      <c r="AG670"/>
      <c r="AH670"/>
      <c r="AI670"/>
      <c r="AJ670"/>
      <c r="AK670"/>
      <c r="AL670"/>
      <c r="AM670"/>
      <c r="AN670"/>
      <c r="AO670"/>
      <c r="AP670"/>
      <c r="AQ670"/>
      <c r="AR670"/>
      <c r="AS670"/>
      <c r="AT670"/>
      <c r="AU670"/>
      <c r="AV670"/>
      <c r="AW670"/>
      <c r="AX670"/>
      <c r="AY670"/>
      <c r="AZ670"/>
      <c r="BA670"/>
      <c r="BB670"/>
      <c r="BC670"/>
      <c r="BD670"/>
      <c r="BE670"/>
      <c r="BF670"/>
      <c r="BG670"/>
      <c r="BH670"/>
      <c r="BI670"/>
      <c r="BJ670"/>
      <c r="BK670"/>
      <c r="BL670"/>
      <c r="BM670"/>
      <c r="BN670"/>
    </row>
    <row r="671" spans="1:66" ht="20.100000000000001" customHeight="1" outlineLevel="2">
      <c r="A671" s="35" t="s">
        <v>210</v>
      </c>
      <c r="B671" s="41" t="s">
        <v>211</v>
      </c>
      <c r="C671" s="33" t="s">
        <v>642</v>
      </c>
      <c r="D671" s="70" t="s">
        <v>949</v>
      </c>
      <c r="E671" s="40">
        <v>3</v>
      </c>
      <c r="F671" s="33" t="s">
        <v>134</v>
      </c>
      <c r="G671" s="41" t="s">
        <v>615</v>
      </c>
      <c r="H671" s="99">
        <v>7</v>
      </c>
      <c r="I671" s="49">
        <v>48</v>
      </c>
      <c r="J671" s="49">
        <v>48</v>
      </c>
      <c r="K671" s="43">
        <v>0</v>
      </c>
      <c r="L671" s="49">
        <v>0</v>
      </c>
      <c r="M671" s="109"/>
      <c r="N671" s="92">
        <f t="shared" si="10"/>
        <v>1</v>
      </c>
      <c r="O671" s="109">
        <v>1</v>
      </c>
      <c r="P671" s="34">
        <f t="shared" si="11"/>
        <v>48</v>
      </c>
      <c r="Q671" s="34">
        <f t="shared" si="12"/>
        <v>0</v>
      </c>
      <c r="R671" s="34">
        <f t="shared" si="13"/>
        <v>48</v>
      </c>
      <c r="S671" s="31"/>
      <c r="T671"/>
      <c r="U671"/>
      <c r="V671"/>
      <c r="W671"/>
      <c r="X671"/>
      <c r="Y671"/>
      <c r="Z671"/>
      <c r="AA671"/>
      <c r="AB671"/>
      <c r="AC671"/>
      <c r="AD671"/>
      <c r="AE671"/>
      <c r="AF671"/>
      <c r="AG671"/>
      <c r="AH671"/>
      <c r="AI671"/>
      <c r="AJ671"/>
      <c r="AK671"/>
      <c r="AL671"/>
      <c r="AM671"/>
      <c r="AN671"/>
      <c r="AO671"/>
      <c r="AP671"/>
      <c r="AQ671"/>
      <c r="AR671"/>
      <c r="AS671"/>
      <c r="AT671"/>
      <c r="AU671"/>
      <c r="AV671"/>
      <c r="AW671"/>
      <c r="AX671"/>
      <c r="AY671"/>
      <c r="AZ671"/>
      <c r="BA671"/>
      <c r="BB671"/>
      <c r="BC671"/>
      <c r="BD671"/>
      <c r="BE671"/>
      <c r="BF671"/>
      <c r="BG671"/>
      <c r="BH671"/>
      <c r="BI671"/>
      <c r="BJ671"/>
      <c r="BK671"/>
      <c r="BL671"/>
      <c r="BM671"/>
      <c r="BN671"/>
    </row>
    <row r="672" spans="1:66" ht="20.100000000000001" customHeight="1" outlineLevel="2">
      <c r="A672" s="33" t="s">
        <v>210</v>
      </c>
      <c r="B672" s="41" t="s">
        <v>1008</v>
      </c>
      <c r="C672" s="33" t="s">
        <v>611</v>
      </c>
      <c r="D672" s="70" t="s">
        <v>949</v>
      </c>
      <c r="E672" s="47">
        <v>3</v>
      </c>
      <c r="F672" s="33" t="s">
        <v>134</v>
      </c>
      <c r="G672" s="41" t="s">
        <v>615</v>
      </c>
      <c r="H672" s="44">
        <v>66</v>
      </c>
      <c r="I672" s="48">
        <v>48</v>
      </c>
      <c r="J672" s="48">
        <v>24</v>
      </c>
      <c r="K672" s="48">
        <v>0</v>
      </c>
      <c r="L672" s="48">
        <v>24</v>
      </c>
      <c r="M672" s="109">
        <v>1</v>
      </c>
      <c r="N672" s="92">
        <f t="shared" si="10"/>
        <v>1.6212121212121211</v>
      </c>
      <c r="O672" s="109">
        <v>1</v>
      </c>
      <c r="P672" s="34">
        <f t="shared" si="11"/>
        <v>38.909090909090907</v>
      </c>
      <c r="Q672" s="34">
        <f t="shared" si="12"/>
        <v>38.909090909090907</v>
      </c>
      <c r="R672" s="34">
        <f t="shared" si="13"/>
        <v>77.818181818181813</v>
      </c>
      <c r="S672" s="31"/>
      <c r="T672"/>
      <c r="U672"/>
      <c r="V672"/>
      <c r="W672"/>
      <c r="X672"/>
      <c r="Y672"/>
      <c r="Z672"/>
      <c r="AA672"/>
      <c r="AB672"/>
      <c r="AC672"/>
      <c r="AD672"/>
      <c r="AE672"/>
      <c r="AF672"/>
      <c r="AG672"/>
      <c r="AH672"/>
      <c r="AI672"/>
      <c r="AJ672"/>
      <c r="AK672"/>
      <c r="AL672"/>
      <c r="AM672"/>
      <c r="AN672"/>
      <c r="AO672"/>
      <c r="AP672"/>
      <c r="AQ672"/>
      <c r="AR672"/>
      <c r="AS672"/>
      <c r="AT672"/>
      <c r="AU672"/>
      <c r="AV672"/>
      <c r="AW672"/>
      <c r="AX672"/>
      <c r="AY672"/>
      <c r="AZ672"/>
      <c r="BA672"/>
      <c r="BB672"/>
      <c r="BC672"/>
      <c r="BD672"/>
      <c r="BE672"/>
      <c r="BF672"/>
      <c r="BG672"/>
      <c r="BH672"/>
      <c r="BI672"/>
      <c r="BJ672"/>
      <c r="BK672"/>
      <c r="BL672"/>
      <c r="BM672"/>
      <c r="BN672"/>
    </row>
    <row r="673" spans="1:66" ht="20.100000000000001" customHeight="1" outlineLevel="2">
      <c r="A673" s="33" t="s">
        <v>210</v>
      </c>
      <c r="B673" s="41" t="s">
        <v>211</v>
      </c>
      <c r="C673" s="33" t="s">
        <v>611</v>
      </c>
      <c r="D673" s="70" t="s">
        <v>662</v>
      </c>
      <c r="E673" s="47">
        <v>3</v>
      </c>
      <c r="F673" s="33" t="s">
        <v>134</v>
      </c>
      <c r="G673" s="41" t="s">
        <v>615</v>
      </c>
      <c r="H673" s="44">
        <v>139</v>
      </c>
      <c r="I673" s="48">
        <v>48</v>
      </c>
      <c r="J673" s="48">
        <v>24</v>
      </c>
      <c r="K673" s="48">
        <v>0</v>
      </c>
      <c r="L673" s="48">
        <v>24</v>
      </c>
      <c r="M673" s="109">
        <v>1</v>
      </c>
      <c r="N673" s="92">
        <f t="shared" si="10"/>
        <v>1.8201438848920863</v>
      </c>
      <c r="O673" s="109">
        <v>1</v>
      </c>
      <c r="P673" s="34">
        <f t="shared" si="11"/>
        <v>43.68345323741007</v>
      </c>
      <c r="Q673" s="34">
        <f t="shared" si="12"/>
        <v>43.68345323741007</v>
      </c>
      <c r="R673" s="34">
        <f t="shared" si="13"/>
        <v>87.366906474820141</v>
      </c>
      <c r="S673" s="31"/>
      <c r="T673"/>
      <c r="U673"/>
      <c r="V673"/>
      <c r="W673"/>
      <c r="X673"/>
      <c r="Y673"/>
      <c r="Z673"/>
      <c r="AA673"/>
      <c r="AB673"/>
      <c r="AC673"/>
      <c r="AD673"/>
      <c r="AE673"/>
      <c r="AF673"/>
      <c r="AG673"/>
      <c r="AH673"/>
      <c r="AI673"/>
      <c r="AJ673"/>
      <c r="AK673"/>
      <c r="AL673"/>
      <c r="AM673"/>
      <c r="AN673"/>
      <c r="AO673"/>
      <c r="AP673"/>
      <c r="AQ673"/>
      <c r="AR673"/>
      <c r="AS673"/>
      <c r="AT673"/>
      <c r="AU673"/>
      <c r="AV673"/>
      <c r="AW673"/>
      <c r="AX673"/>
      <c r="AY673"/>
      <c r="AZ673"/>
      <c r="BA673"/>
      <c r="BB673"/>
      <c r="BC673"/>
      <c r="BD673"/>
      <c r="BE673"/>
      <c r="BF673"/>
      <c r="BG673"/>
      <c r="BH673"/>
      <c r="BI673"/>
      <c r="BJ673"/>
      <c r="BK673"/>
      <c r="BL673"/>
      <c r="BM673"/>
      <c r="BN673"/>
    </row>
    <row r="674" spans="1:66" ht="20.100000000000001" customHeight="1" outlineLevel="2">
      <c r="A674" s="24"/>
      <c r="B674" s="41" t="s">
        <v>1010</v>
      </c>
      <c r="C674" s="24"/>
      <c r="D674" s="70" t="s">
        <v>822</v>
      </c>
      <c r="E674" s="55"/>
      <c r="F674" s="33" t="s">
        <v>134</v>
      </c>
      <c r="G674" s="41" t="s">
        <v>615</v>
      </c>
      <c r="H674" s="56"/>
      <c r="I674" s="56"/>
      <c r="J674" s="56"/>
      <c r="K674" s="56"/>
      <c r="L674" s="56"/>
      <c r="M674" s="56"/>
      <c r="N674" s="56"/>
      <c r="O674" s="56"/>
      <c r="P674" s="24"/>
      <c r="Q674" s="55"/>
      <c r="R674" s="55">
        <v>15</v>
      </c>
      <c r="S674" s="24"/>
      <c r="T674"/>
      <c r="U674"/>
      <c r="V674"/>
      <c r="W674"/>
      <c r="X674"/>
      <c r="Y674"/>
      <c r="Z674"/>
      <c r="AA674"/>
      <c r="AB674"/>
      <c r="AC674"/>
      <c r="AD674"/>
      <c r="AE674"/>
      <c r="AF674"/>
      <c r="AG674"/>
      <c r="AH674"/>
      <c r="AI674"/>
      <c r="AJ674"/>
      <c r="AK674"/>
      <c r="AL674"/>
      <c r="AM674"/>
      <c r="AN674"/>
      <c r="AO674"/>
      <c r="AP674"/>
      <c r="AQ674"/>
      <c r="AR674"/>
      <c r="AS674"/>
      <c r="AT674"/>
      <c r="AU674"/>
      <c r="AV674"/>
      <c r="AW674"/>
      <c r="AX674"/>
      <c r="AY674"/>
      <c r="AZ674"/>
      <c r="BA674"/>
      <c r="BB674"/>
      <c r="BC674"/>
      <c r="BD674"/>
      <c r="BE674"/>
      <c r="BF674"/>
      <c r="BG674"/>
      <c r="BH674"/>
      <c r="BI674"/>
      <c r="BJ674"/>
      <c r="BK674"/>
      <c r="BL674"/>
      <c r="BM674"/>
      <c r="BN674"/>
    </row>
    <row r="675" spans="1:66" ht="20.100000000000001" customHeight="1" outlineLevel="2">
      <c r="A675" s="65"/>
      <c r="B675" s="66"/>
      <c r="C675" s="65"/>
      <c r="D675" s="70" t="s">
        <v>1719</v>
      </c>
      <c r="E675" s="66"/>
      <c r="F675" s="33" t="s">
        <v>134</v>
      </c>
      <c r="G675" s="41" t="s">
        <v>1734</v>
      </c>
      <c r="H675" s="56"/>
      <c r="I675" s="67"/>
      <c r="J675" s="67"/>
      <c r="K675" s="67"/>
      <c r="L675" s="67"/>
      <c r="M675" s="112"/>
      <c r="N675" s="118"/>
      <c r="O675" s="112"/>
      <c r="P675" s="69"/>
      <c r="Q675" s="69"/>
      <c r="R675" s="69">
        <v>20</v>
      </c>
      <c r="S675" s="68" t="s">
        <v>1738</v>
      </c>
      <c r="T675"/>
      <c r="U675"/>
      <c r="V675"/>
      <c r="W675"/>
      <c r="X675"/>
      <c r="Y675"/>
      <c r="Z675"/>
      <c r="AA675"/>
      <c r="AB675"/>
      <c r="AC675"/>
      <c r="AD675"/>
      <c r="AE675"/>
      <c r="AF675"/>
      <c r="AG675"/>
      <c r="AH675"/>
      <c r="AI675"/>
      <c r="AJ675"/>
      <c r="AK675"/>
      <c r="AL675"/>
      <c r="AM675"/>
      <c r="AN675"/>
      <c r="AO675"/>
      <c r="AP675"/>
      <c r="AQ675"/>
      <c r="AR675"/>
      <c r="AS675"/>
      <c r="AT675"/>
      <c r="AU675"/>
      <c r="AV675"/>
      <c r="AW675"/>
      <c r="AX675"/>
      <c r="AY675"/>
      <c r="AZ675"/>
      <c r="BA675"/>
      <c r="BB675"/>
      <c r="BC675"/>
      <c r="BD675"/>
      <c r="BE675"/>
      <c r="BF675"/>
      <c r="BG675"/>
      <c r="BH675"/>
      <c r="BI675"/>
      <c r="BJ675"/>
      <c r="BK675"/>
      <c r="BL675"/>
      <c r="BM675"/>
      <c r="BN675"/>
    </row>
    <row r="676" spans="1:66" ht="20.100000000000001" customHeight="1" outlineLevel="1">
      <c r="A676" s="65"/>
      <c r="B676" s="66"/>
      <c r="C676" s="65"/>
      <c r="D676" s="70"/>
      <c r="E676" s="66"/>
      <c r="F676" s="125" t="s">
        <v>1842</v>
      </c>
      <c r="G676" s="41"/>
      <c r="H676" s="56"/>
      <c r="I676" s="67"/>
      <c r="J676" s="67"/>
      <c r="K676" s="67"/>
      <c r="L676" s="67"/>
      <c r="M676" s="112"/>
      <c r="N676" s="118"/>
      <c r="O676" s="112"/>
      <c r="P676" s="69"/>
      <c r="Q676" s="69"/>
      <c r="R676" s="69">
        <f>SUBTOTAL(9,R666:R675)</f>
        <v>589.63745664048247</v>
      </c>
      <c r="S676" s="68"/>
      <c r="T676" s="18"/>
      <c r="U676" s="18"/>
      <c r="V676" s="18"/>
      <c r="W676" s="18"/>
      <c r="X676" s="18"/>
      <c r="Y676" s="18"/>
      <c r="Z676" s="18"/>
      <c r="AA676" s="18"/>
      <c r="AB676" s="18"/>
      <c r="AC676" s="18"/>
      <c r="AD676" s="18"/>
      <c r="AE676" s="18"/>
      <c r="AF676" s="18"/>
      <c r="AG676" s="18"/>
      <c r="AH676" s="18"/>
      <c r="AI676" s="18"/>
      <c r="AJ676" s="18"/>
      <c r="AK676" s="18"/>
      <c r="AL676" s="18"/>
      <c r="AM676" s="18"/>
      <c r="AN676" s="18"/>
      <c r="AO676" s="18"/>
      <c r="AP676" s="18"/>
      <c r="AQ676" s="18"/>
      <c r="AR676" s="18"/>
      <c r="AS676" s="18"/>
      <c r="AT676" s="18"/>
      <c r="AU676" s="18"/>
      <c r="AV676" s="18"/>
      <c r="AW676" s="18"/>
      <c r="AX676" s="18"/>
      <c r="AY676" s="18"/>
      <c r="AZ676" s="18"/>
      <c r="BA676" s="18"/>
      <c r="BB676" s="18"/>
      <c r="BC676" s="18"/>
      <c r="BD676" s="18"/>
      <c r="BE676" s="18"/>
      <c r="BF676" s="18"/>
      <c r="BG676" s="18"/>
      <c r="BH676" s="18"/>
      <c r="BI676" s="18"/>
      <c r="BJ676" s="18"/>
      <c r="BK676" s="18"/>
      <c r="BL676" s="18"/>
      <c r="BM676" s="18"/>
      <c r="BN676" s="18"/>
    </row>
    <row r="677" spans="1:66" ht="20.100000000000001" customHeight="1" outlineLevel="2">
      <c r="A677" s="33" t="s">
        <v>446</v>
      </c>
      <c r="B677" s="41" t="s">
        <v>447</v>
      </c>
      <c r="C677" s="33" t="s">
        <v>611</v>
      </c>
      <c r="D677" s="70" t="s">
        <v>949</v>
      </c>
      <c r="E677" s="47">
        <v>4</v>
      </c>
      <c r="F677" s="33" t="s">
        <v>17</v>
      </c>
      <c r="G677" s="41" t="s">
        <v>18</v>
      </c>
      <c r="H677" s="44">
        <v>30</v>
      </c>
      <c r="I677" s="48">
        <v>64</v>
      </c>
      <c r="J677" s="48">
        <v>64</v>
      </c>
      <c r="K677" s="48">
        <v>0</v>
      </c>
      <c r="L677" s="48">
        <v>0</v>
      </c>
      <c r="M677" s="109"/>
      <c r="N677" s="92">
        <f>IF(H677&lt;25,1,1+(H677-25)/H677)</f>
        <v>1.1666666666666667</v>
      </c>
      <c r="O677" s="109">
        <v>2</v>
      </c>
      <c r="P677" s="34">
        <f>J677*N677*O677</f>
        <v>149.33333333333334</v>
      </c>
      <c r="Q677" s="34">
        <f>L677*M677*N677</f>
        <v>0</v>
      </c>
      <c r="R677" s="34">
        <f>P677+Q677</f>
        <v>149.33333333333334</v>
      </c>
      <c r="S677" s="31"/>
      <c r="T677"/>
      <c r="U677"/>
      <c r="V677"/>
      <c r="W677"/>
      <c r="X677"/>
      <c r="Y677"/>
      <c r="Z677"/>
      <c r="AA677"/>
      <c r="AB677"/>
      <c r="AC677"/>
      <c r="AD677"/>
      <c r="AE677"/>
      <c r="AF677"/>
      <c r="AG677"/>
      <c r="AH677"/>
      <c r="AI677"/>
      <c r="AJ677"/>
      <c r="AK677"/>
      <c r="AL677"/>
      <c r="AM677"/>
      <c r="AN677"/>
      <c r="AO677"/>
      <c r="AP677"/>
      <c r="AQ677"/>
      <c r="AR677"/>
      <c r="AS677"/>
      <c r="AT677"/>
      <c r="AU677"/>
      <c r="AV677"/>
      <c r="AW677"/>
      <c r="AX677"/>
      <c r="AY677"/>
      <c r="AZ677"/>
      <c r="BA677"/>
      <c r="BB677"/>
      <c r="BC677"/>
      <c r="BD677"/>
      <c r="BE677"/>
      <c r="BF677"/>
      <c r="BG677"/>
      <c r="BH677"/>
      <c r="BI677"/>
      <c r="BJ677"/>
      <c r="BK677"/>
      <c r="BL677"/>
      <c r="BM677"/>
      <c r="BN677"/>
    </row>
    <row r="678" spans="1:66" ht="20.100000000000001" customHeight="1" outlineLevel="2">
      <c r="A678" s="35" t="s">
        <v>15</v>
      </c>
      <c r="B678" s="41" t="s">
        <v>16</v>
      </c>
      <c r="C678" s="33" t="s">
        <v>642</v>
      </c>
      <c r="D678" s="70" t="s">
        <v>949</v>
      </c>
      <c r="E678" s="40">
        <v>4</v>
      </c>
      <c r="F678" s="33" t="s">
        <v>17</v>
      </c>
      <c r="G678" s="41" t="s">
        <v>18</v>
      </c>
      <c r="H678" s="99">
        <v>30</v>
      </c>
      <c r="I678" s="49">
        <v>64</v>
      </c>
      <c r="J678" s="49">
        <v>40</v>
      </c>
      <c r="K678" s="48">
        <v>0</v>
      </c>
      <c r="L678" s="49">
        <v>24</v>
      </c>
      <c r="M678" s="109">
        <v>1</v>
      </c>
      <c r="N678" s="92">
        <f>IF(H678&lt;25,1,1+(H678-25)/H678)</f>
        <v>1.1666666666666667</v>
      </c>
      <c r="O678" s="109">
        <v>2</v>
      </c>
      <c r="P678" s="34">
        <f>J678*N678*O678</f>
        <v>93.333333333333343</v>
      </c>
      <c r="Q678" s="34">
        <f>L678*M678*N678</f>
        <v>28</v>
      </c>
      <c r="R678" s="34">
        <f>P678+Q678</f>
        <v>121.33333333333334</v>
      </c>
      <c r="S678" s="31"/>
      <c r="T678"/>
      <c r="U678"/>
      <c r="V678"/>
      <c r="W678"/>
      <c r="X678"/>
      <c r="Y678"/>
      <c r="Z678"/>
      <c r="AA678"/>
      <c r="AB678"/>
      <c r="AC678"/>
      <c r="AD678"/>
      <c r="AE678"/>
      <c r="AF678"/>
      <c r="AG678"/>
      <c r="AH678"/>
      <c r="AI678"/>
      <c r="AJ678"/>
      <c r="AK678"/>
      <c r="AL678"/>
      <c r="AM678"/>
      <c r="AN678"/>
      <c r="AO678"/>
      <c r="AP678"/>
      <c r="AQ678"/>
      <c r="AR678"/>
      <c r="AS678"/>
      <c r="AT678"/>
      <c r="AU678"/>
      <c r="AV678"/>
      <c r="AW678"/>
      <c r="AX678"/>
      <c r="AY678"/>
      <c r="AZ678"/>
      <c r="BA678"/>
      <c r="BB678"/>
      <c r="BC678"/>
      <c r="BD678"/>
      <c r="BE678"/>
      <c r="BF678"/>
      <c r="BG678"/>
      <c r="BH678"/>
      <c r="BI678"/>
      <c r="BJ678"/>
      <c r="BK678"/>
      <c r="BL678"/>
      <c r="BM678"/>
      <c r="BN678"/>
    </row>
    <row r="679" spans="1:66" ht="20.100000000000001" customHeight="1" outlineLevel="2">
      <c r="A679" s="24"/>
      <c r="B679" s="41" t="s">
        <v>841</v>
      </c>
      <c r="C679" s="24"/>
      <c r="D679" s="70" t="s">
        <v>822</v>
      </c>
      <c r="E679" s="55"/>
      <c r="F679" s="33" t="s">
        <v>17</v>
      </c>
      <c r="G679" s="41" t="s">
        <v>18</v>
      </c>
      <c r="H679" s="56"/>
      <c r="I679" s="56"/>
      <c r="J679" s="56"/>
      <c r="K679" s="56"/>
      <c r="L679" s="56"/>
      <c r="M679" s="56"/>
      <c r="N679" s="56"/>
      <c r="O679" s="56"/>
      <c r="P679" s="24"/>
      <c r="Q679" s="55"/>
      <c r="R679" s="55">
        <v>15</v>
      </c>
      <c r="S679" s="24"/>
      <c r="T679"/>
      <c r="U679"/>
      <c r="V679"/>
      <c r="W679"/>
      <c r="X679"/>
      <c r="Y679"/>
      <c r="Z679"/>
      <c r="AA679"/>
      <c r="AB679"/>
      <c r="AC679"/>
      <c r="AD679"/>
      <c r="AE679"/>
      <c r="AF679"/>
      <c r="AG679"/>
      <c r="AH679"/>
      <c r="AI679"/>
      <c r="AJ679"/>
      <c r="AK679"/>
      <c r="AL679"/>
      <c r="AM679"/>
      <c r="AN679"/>
      <c r="AO679"/>
      <c r="AP679"/>
      <c r="AQ679"/>
      <c r="AR679"/>
      <c r="AS679"/>
      <c r="AT679"/>
      <c r="AU679"/>
      <c r="AV679"/>
      <c r="AW679"/>
      <c r="AX679"/>
      <c r="AY679"/>
      <c r="AZ679"/>
      <c r="BA679"/>
      <c r="BB679"/>
      <c r="BC679"/>
      <c r="BD679"/>
      <c r="BE679"/>
      <c r="BF679"/>
      <c r="BG679"/>
      <c r="BH679"/>
      <c r="BI679"/>
      <c r="BJ679"/>
      <c r="BK679"/>
      <c r="BL679"/>
      <c r="BM679"/>
      <c r="BN679"/>
    </row>
    <row r="680" spans="1:66" ht="20.100000000000001" customHeight="1" outlineLevel="2">
      <c r="A680" s="33" t="s">
        <v>556</v>
      </c>
      <c r="B680" s="41" t="s">
        <v>557</v>
      </c>
      <c r="C680" s="33" t="s">
        <v>611</v>
      </c>
      <c r="D680" s="70" t="s">
        <v>949</v>
      </c>
      <c r="E680" s="47">
        <v>3</v>
      </c>
      <c r="F680" s="33" t="s">
        <v>17</v>
      </c>
      <c r="G680" s="41" t="s">
        <v>18</v>
      </c>
      <c r="H680" s="44">
        <v>42</v>
      </c>
      <c r="I680" s="48">
        <v>48</v>
      </c>
      <c r="J680" s="48">
        <v>48</v>
      </c>
      <c r="K680" s="48">
        <v>0</v>
      </c>
      <c r="L680" s="48">
        <v>0</v>
      </c>
      <c r="M680" s="109"/>
      <c r="N680" s="92">
        <f>IF(H680&lt;25,1,1+(H680-25)/H680)</f>
        <v>1.4047619047619047</v>
      </c>
      <c r="O680" s="109">
        <v>1.2</v>
      </c>
      <c r="P680" s="34">
        <f>J680*N680*O680</f>
        <v>80.914285714285697</v>
      </c>
      <c r="Q680" s="34">
        <f>L680*M680*N680</f>
        <v>0</v>
      </c>
      <c r="R680" s="34">
        <f>P680+Q680</f>
        <v>80.914285714285697</v>
      </c>
      <c r="S680" s="31"/>
      <c r="T680"/>
      <c r="U680"/>
      <c r="V680"/>
      <c r="W680"/>
      <c r="X680"/>
      <c r="Y680"/>
      <c r="Z680"/>
      <c r="AA680"/>
      <c r="AB680"/>
      <c r="AC680"/>
      <c r="AD680"/>
      <c r="AE680"/>
      <c r="AF680"/>
      <c r="AG680"/>
      <c r="AH680"/>
      <c r="AI680"/>
      <c r="AJ680"/>
      <c r="AK680"/>
      <c r="AL680"/>
      <c r="AM680"/>
      <c r="AN680"/>
      <c r="AO680"/>
      <c r="AP680"/>
      <c r="AQ680"/>
      <c r="AR680"/>
      <c r="AS680"/>
      <c r="AT680"/>
      <c r="AU680"/>
      <c r="AV680"/>
      <c r="AW680"/>
      <c r="AX680"/>
      <c r="AY680"/>
      <c r="AZ680"/>
      <c r="BA680"/>
      <c r="BB680"/>
      <c r="BC680"/>
      <c r="BD680"/>
      <c r="BE680"/>
      <c r="BF680"/>
      <c r="BG680"/>
      <c r="BH680"/>
      <c r="BI680"/>
      <c r="BJ680"/>
      <c r="BK680"/>
      <c r="BL680"/>
      <c r="BM680"/>
      <c r="BN680"/>
    </row>
    <row r="681" spans="1:66" ht="20.100000000000001" customHeight="1" outlineLevel="2">
      <c r="A681" s="57" t="s">
        <v>1382</v>
      </c>
      <c r="B681" s="60" t="s">
        <v>1383</v>
      </c>
      <c r="C681" s="57" t="s">
        <v>1509</v>
      </c>
      <c r="D681" s="70" t="s">
        <v>1502</v>
      </c>
      <c r="E681" s="62" t="s">
        <v>1444</v>
      </c>
      <c r="F681" s="33" t="s">
        <v>17</v>
      </c>
      <c r="G681" s="41" t="s">
        <v>1607</v>
      </c>
      <c r="H681" s="87">
        <v>42</v>
      </c>
      <c r="I681" s="56" t="s">
        <v>1494</v>
      </c>
      <c r="J681" s="56" t="s">
        <v>1495</v>
      </c>
      <c r="K681" s="56" t="s">
        <v>1494</v>
      </c>
      <c r="L681" s="56" t="s">
        <v>1495</v>
      </c>
      <c r="M681" s="56">
        <v>1</v>
      </c>
      <c r="N681" s="92"/>
      <c r="O681" s="112"/>
      <c r="P681" s="69"/>
      <c r="Q681" s="69"/>
      <c r="R681" s="69">
        <v>22.476190476190474</v>
      </c>
      <c r="S681" s="68" t="s">
        <v>1498</v>
      </c>
      <c r="T681"/>
      <c r="U681"/>
      <c r="V681"/>
      <c r="W681"/>
      <c r="X681"/>
      <c r="Y681"/>
      <c r="Z681"/>
      <c r="AA681"/>
      <c r="AB681"/>
      <c r="AC681"/>
      <c r="AD681"/>
      <c r="AE681"/>
      <c r="AF681"/>
      <c r="AG681"/>
      <c r="AH681"/>
      <c r="AI681"/>
      <c r="AJ681"/>
      <c r="AK681"/>
      <c r="AL681"/>
      <c r="AM681"/>
      <c r="AN681"/>
      <c r="AO681"/>
      <c r="AP681"/>
      <c r="AQ681"/>
      <c r="AR681"/>
      <c r="AS681"/>
      <c r="AT681"/>
      <c r="AU681"/>
      <c r="AV681"/>
      <c r="AW681"/>
      <c r="AX681"/>
      <c r="AY681"/>
      <c r="AZ681"/>
      <c r="BA681"/>
      <c r="BB681"/>
      <c r="BC681"/>
      <c r="BD681"/>
      <c r="BE681"/>
      <c r="BF681"/>
      <c r="BG681"/>
      <c r="BH681"/>
      <c r="BI681"/>
      <c r="BJ681"/>
      <c r="BK681"/>
      <c r="BL681"/>
      <c r="BM681"/>
      <c r="BN681"/>
    </row>
    <row r="682" spans="1:66" ht="20.100000000000001" customHeight="1" outlineLevel="2">
      <c r="A682" s="24"/>
      <c r="B682" s="41" t="s">
        <v>1011</v>
      </c>
      <c r="C682" s="24"/>
      <c r="D682" s="70" t="s">
        <v>822</v>
      </c>
      <c r="E682" s="55"/>
      <c r="F682" s="33" t="s">
        <v>17</v>
      </c>
      <c r="G682" s="41" t="s">
        <v>18</v>
      </c>
      <c r="H682" s="56"/>
      <c r="I682" s="56"/>
      <c r="J682" s="56"/>
      <c r="K682" s="56"/>
      <c r="L682" s="56"/>
      <c r="M682" s="56"/>
      <c r="N682" s="56"/>
      <c r="O682" s="56"/>
      <c r="P682" s="24"/>
      <c r="Q682" s="55"/>
      <c r="R682" s="55">
        <v>15</v>
      </c>
      <c r="S682" s="24"/>
      <c r="T682"/>
      <c r="U682"/>
      <c r="V682"/>
      <c r="W682"/>
      <c r="X682"/>
      <c r="Y682"/>
      <c r="Z682"/>
      <c r="AA682"/>
      <c r="AB682"/>
      <c r="AC682"/>
      <c r="AD682"/>
      <c r="AE682"/>
      <c r="AF682"/>
      <c r="AG682"/>
      <c r="AH682"/>
      <c r="AI682"/>
      <c r="AJ682"/>
      <c r="AK682"/>
      <c r="AL682"/>
      <c r="AM682"/>
      <c r="AN682"/>
      <c r="AO682"/>
      <c r="AP682"/>
      <c r="AQ682"/>
      <c r="AR682"/>
      <c r="AS682"/>
      <c r="AT682"/>
      <c r="AU682"/>
      <c r="AV682"/>
      <c r="AW682"/>
      <c r="AX682"/>
      <c r="AY682"/>
      <c r="AZ682"/>
      <c r="BA682"/>
      <c r="BB682"/>
      <c r="BC682"/>
      <c r="BD682"/>
      <c r="BE682"/>
      <c r="BF682"/>
      <c r="BG682"/>
      <c r="BH682"/>
      <c r="BI682"/>
      <c r="BJ682"/>
      <c r="BK682"/>
      <c r="BL682"/>
      <c r="BM682"/>
      <c r="BN682"/>
    </row>
    <row r="683" spans="1:66" ht="20.100000000000001" customHeight="1" outlineLevel="2">
      <c r="A683" s="65"/>
      <c r="B683" s="66"/>
      <c r="C683" s="24" t="s">
        <v>642</v>
      </c>
      <c r="D683" s="70" t="s">
        <v>1223</v>
      </c>
      <c r="E683" s="55">
        <v>14</v>
      </c>
      <c r="F683" s="33" t="s">
        <v>17</v>
      </c>
      <c r="G683" s="41" t="s">
        <v>18</v>
      </c>
      <c r="H683" s="90">
        <v>3</v>
      </c>
      <c r="I683" s="67"/>
      <c r="J683" s="67"/>
      <c r="K683" s="67"/>
      <c r="L683" s="67"/>
      <c r="M683" s="112"/>
      <c r="N683" s="92">
        <f>IF(H683&lt;25,1,1+(H683-25)/H683)</f>
        <v>1</v>
      </c>
      <c r="O683" s="112"/>
      <c r="P683" s="69"/>
      <c r="Q683" s="69"/>
      <c r="R683" s="55">
        <f>0.3*13*H683</f>
        <v>11.7</v>
      </c>
      <c r="S683" s="24" t="s">
        <v>1235</v>
      </c>
      <c r="T683"/>
      <c r="U683"/>
      <c r="V683"/>
      <c r="W683"/>
      <c r="X683"/>
      <c r="Y683"/>
      <c r="Z683"/>
      <c r="AA683"/>
      <c r="AB683"/>
      <c r="AC683"/>
      <c r="AD683"/>
      <c r="AE683"/>
      <c r="AF683"/>
      <c r="AG683"/>
      <c r="AH683"/>
      <c r="AI683"/>
      <c r="AJ683"/>
      <c r="AK683"/>
      <c r="AL683"/>
      <c r="AM683"/>
      <c r="AN683"/>
      <c r="AO683"/>
      <c r="AP683"/>
      <c r="AQ683"/>
      <c r="AR683"/>
      <c r="AS683"/>
      <c r="AT683"/>
      <c r="AU683"/>
      <c r="AV683"/>
      <c r="AW683"/>
      <c r="AX683"/>
      <c r="AY683"/>
      <c r="AZ683"/>
      <c r="BA683"/>
      <c r="BB683"/>
      <c r="BC683"/>
      <c r="BD683"/>
      <c r="BE683"/>
      <c r="BF683"/>
      <c r="BG683"/>
      <c r="BH683"/>
      <c r="BI683"/>
      <c r="BJ683"/>
      <c r="BK683"/>
      <c r="BL683"/>
      <c r="BM683"/>
      <c r="BN683"/>
    </row>
    <row r="684" spans="1:66" ht="20.100000000000001" customHeight="1" outlineLevel="2">
      <c r="A684" s="65"/>
      <c r="B684" s="66"/>
      <c r="C684" s="65"/>
      <c r="D684" s="70" t="s">
        <v>1702</v>
      </c>
      <c r="E684" s="66"/>
      <c r="F684" s="33" t="s">
        <v>17</v>
      </c>
      <c r="G684" s="41" t="s">
        <v>741</v>
      </c>
      <c r="H684" s="56">
        <v>6</v>
      </c>
      <c r="I684" s="67"/>
      <c r="J684" s="67"/>
      <c r="K684" s="67"/>
      <c r="L684" s="67"/>
      <c r="M684" s="112"/>
      <c r="N684" s="118"/>
      <c r="O684" s="112"/>
      <c r="P684" s="69"/>
      <c r="Q684" s="69"/>
      <c r="R684" s="69">
        <f>2*H684</f>
        <v>12</v>
      </c>
      <c r="S684" s="68" t="s">
        <v>1703</v>
      </c>
      <c r="T684"/>
      <c r="U684"/>
      <c r="V684"/>
      <c r="W684"/>
      <c r="X684"/>
      <c r="Y684"/>
      <c r="Z684"/>
      <c r="AA684"/>
      <c r="AB684"/>
      <c r="AC684"/>
      <c r="AD684"/>
      <c r="AE684"/>
      <c r="AF684"/>
      <c r="AG684"/>
      <c r="AH684"/>
      <c r="AI684"/>
      <c r="AJ684"/>
      <c r="AK684"/>
      <c r="AL684"/>
      <c r="AM684"/>
      <c r="AN684"/>
      <c r="AO684"/>
      <c r="AP684"/>
      <c r="AQ684"/>
      <c r="AR684"/>
      <c r="AS684"/>
      <c r="AT684"/>
      <c r="AU684"/>
      <c r="AV684"/>
      <c r="AW684"/>
      <c r="AX684"/>
      <c r="AY684"/>
      <c r="AZ684"/>
      <c r="BA684"/>
      <c r="BB684"/>
      <c r="BC684"/>
      <c r="BD684"/>
      <c r="BE684"/>
      <c r="BF684"/>
      <c r="BG684"/>
      <c r="BH684"/>
      <c r="BI684"/>
      <c r="BJ684"/>
      <c r="BK684"/>
      <c r="BL684"/>
      <c r="BM684"/>
      <c r="BN684"/>
    </row>
    <row r="685" spans="1:66" ht="20.100000000000001" customHeight="1" outlineLevel="2">
      <c r="A685" s="24"/>
      <c r="B685" s="41"/>
      <c r="C685" s="33" t="s">
        <v>611</v>
      </c>
      <c r="D685" s="70" t="s">
        <v>593</v>
      </c>
      <c r="E685" s="55"/>
      <c r="F685" s="33" t="s">
        <v>17</v>
      </c>
      <c r="G685" s="41" t="s">
        <v>741</v>
      </c>
      <c r="H685" s="56">
        <v>3</v>
      </c>
      <c r="I685" s="56"/>
      <c r="J685" s="56"/>
      <c r="K685" s="56"/>
      <c r="L685" s="56"/>
      <c r="M685" s="56"/>
      <c r="N685" s="56"/>
      <c r="O685" s="56"/>
      <c r="P685" s="24"/>
      <c r="Q685" s="55"/>
      <c r="R685" s="54">
        <f>H685*14</f>
        <v>42</v>
      </c>
      <c r="S685" s="24"/>
      <c r="T685"/>
      <c r="U685"/>
      <c r="V685"/>
      <c r="W685"/>
      <c r="X685"/>
      <c r="Y685"/>
      <c r="Z685"/>
      <c r="AA685"/>
      <c r="AB685"/>
      <c r="AC685"/>
      <c r="AD685"/>
      <c r="AE685"/>
      <c r="AF685"/>
      <c r="AG685"/>
      <c r="AH685"/>
      <c r="AI685"/>
      <c r="AJ685"/>
      <c r="AK685"/>
      <c r="AL685"/>
      <c r="AM685"/>
      <c r="AN685"/>
      <c r="AO685"/>
      <c r="AP685"/>
      <c r="AQ685"/>
      <c r="AR685"/>
      <c r="AS685"/>
      <c r="AT685"/>
      <c r="AU685"/>
      <c r="AV685"/>
      <c r="AW685"/>
      <c r="AX685"/>
      <c r="AY685"/>
      <c r="AZ685"/>
      <c r="BA685"/>
      <c r="BB685"/>
      <c r="BC685"/>
      <c r="BD685"/>
      <c r="BE685"/>
      <c r="BF685"/>
      <c r="BG685"/>
      <c r="BH685"/>
      <c r="BI685"/>
      <c r="BJ685"/>
      <c r="BK685"/>
      <c r="BL685"/>
      <c r="BM685"/>
      <c r="BN685"/>
    </row>
    <row r="686" spans="1:66" ht="20.100000000000001" customHeight="1" outlineLevel="1">
      <c r="A686" s="24"/>
      <c r="B686" s="41"/>
      <c r="C686" s="33"/>
      <c r="D686" s="70"/>
      <c r="E686" s="55"/>
      <c r="F686" s="125" t="s">
        <v>1843</v>
      </c>
      <c r="G686" s="41"/>
      <c r="H686" s="56"/>
      <c r="I686" s="56"/>
      <c r="J686" s="56"/>
      <c r="K686" s="56"/>
      <c r="L686" s="56"/>
      <c r="M686" s="56"/>
      <c r="N686" s="56"/>
      <c r="O686" s="56"/>
      <c r="P686" s="24"/>
      <c r="Q686" s="55"/>
      <c r="R686" s="54">
        <f>SUBTOTAL(9,R677:R685)</f>
        <v>469.75714285714287</v>
      </c>
      <c r="S686" s="24"/>
      <c r="T686" s="18"/>
      <c r="U686" s="18"/>
      <c r="V686" s="18"/>
      <c r="W686" s="18"/>
      <c r="X686" s="18"/>
      <c r="Y686" s="18"/>
      <c r="Z686" s="18"/>
      <c r="AA686" s="18"/>
      <c r="AB686" s="18"/>
      <c r="AC686" s="18"/>
      <c r="AD686" s="18"/>
      <c r="AE686" s="18"/>
      <c r="AF686" s="18"/>
      <c r="AG686" s="18"/>
      <c r="AH686" s="18"/>
      <c r="AI686" s="18"/>
      <c r="AJ686" s="18"/>
      <c r="AK686" s="18"/>
      <c r="AL686" s="18"/>
      <c r="AM686" s="18"/>
      <c r="AN686" s="18"/>
      <c r="AO686" s="18"/>
      <c r="AP686" s="18"/>
      <c r="AQ686" s="18"/>
      <c r="AR686" s="18"/>
      <c r="AS686" s="18"/>
      <c r="AT686" s="18"/>
      <c r="AU686" s="18"/>
      <c r="AV686" s="18"/>
      <c r="AW686" s="18"/>
      <c r="AX686" s="18"/>
      <c r="AY686" s="18"/>
      <c r="AZ686" s="18"/>
      <c r="BA686" s="18"/>
      <c r="BB686" s="18"/>
      <c r="BC686" s="18"/>
      <c r="BD686" s="18"/>
      <c r="BE686" s="18"/>
      <c r="BF686" s="18"/>
      <c r="BG686" s="18"/>
      <c r="BH686" s="18"/>
      <c r="BI686" s="18"/>
      <c r="BJ686" s="18"/>
      <c r="BK686" s="18"/>
      <c r="BL686" s="18"/>
      <c r="BM686" s="18"/>
      <c r="BN686" s="18"/>
    </row>
    <row r="687" spans="1:66" ht="20.100000000000001" customHeight="1" outlineLevel="2">
      <c r="A687" s="65"/>
      <c r="B687" s="66"/>
      <c r="C687" s="65"/>
      <c r="D687" s="70" t="s">
        <v>1702</v>
      </c>
      <c r="E687" s="66"/>
      <c r="F687" s="103">
        <v>19038</v>
      </c>
      <c r="G687" s="41" t="s">
        <v>1679</v>
      </c>
      <c r="H687" s="56">
        <v>2</v>
      </c>
      <c r="I687" s="67"/>
      <c r="J687" s="67"/>
      <c r="K687" s="67"/>
      <c r="L687" s="67"/>
      <c r="M687" s="112"/>
      <c r="N687" s="118"/>
      <c r="O687" s="112"/>
      <c r="P687" s="69"/>
      <c r="Q687" s="69"/>
      <c r="R687" s="69">
        <f>2*H687</f>
        <v>4</v>
      </c>
      <c r="S687" s="68" t="s">
        <v>1703</v>
      </c>
      <c r="T687"/>
      <c r="U687"/>
      <c r="V687"/>
      <c r="W687"/>
      <c r="X687"/>
      <c r="Y687"/>
      <c r="Z687"/>
      <c r="AA687"/>
      <c r="AB687"/>
      <c r="AC687"/>
      <c r="AD687"/>
      <c r="AE687"/>
      <c r="AF687"/>
      <c r="AG687"/>
      <c r="AH687"/>
      <c r="AI687"/>
      <c r="AJ687"/>
      <c r="AK687"/>
      <c r="AL687"/>
      <c r="AM687"/>
      <c r="AN687"/>
      <c r="AO687"/>
      <c r="AP687"/>
      <c r="AQ687"/>
      <c r="AR687"/>
      <c r="AS687"/>
      <c r="AT687"/>
      <c r="AU687"/>
      <c r="AV687"/>
      <c r="AW687"/>
      <c r="AX687"/>
      <c r="AY687"/>
      <c r="AZ687"/>
      <c r="BA687"/>
      <c r="BB687"/>
      <c r="BC687"/>
      <c r="BD687"/>
      <c r="BE687"/>
      <c r="BF687"/>
      <c r="BG687"/>
      <c r="BH687"/>
      <c r="BI687"/>
      <c r="BJ687"/>
      <c r="BK687"/>
      <c r="BL687"/>
      <c r="BM687"/>
      <c r="BN687"/>
    </row>
    <row r="688" spans="1:66" ht="20.100000000000001" customHeight="1" outlineLevel="1">
      <c r="A688" s="65"/>
      <c r="B688" s="66"/>
      <c r="C688" s="65"/>
      <c r="D688" s="70"/>
      <c r="E688" s="66"/>
      <c r="F688" s="128" t="s">
        <v>1844</v>
      </c>
      <c r="G688" s="41"/>
      <c r="H688" s="56"/>
      <c r="I688" s="67"/>
      <c r="J688" s="67"/>
      <c r="K688" s="67"/>
      <c r="L688" s="67"/>
      <c r="M688" s="112"/>
      <c r="N688" s="118"/>
      <c r="O688" s="112"/>
      <c r="P688" s="69"/>
      <c r="Q688" s="69"/>
      <c r="R688" s="69">
        <f>SUBTOTAL(9,R687:R687)</f>
        <v>4</v>
      </c>
      <c r="S688" s="68"/>
      <c r="T688" s="18"/>
      <c r="U688" s="18"/>
      <c r="V688" s="18"/>
      <c r="W688" s="18"/>
      <c r="X688" s="18"/>
      <c r="Y688" s="18"/>
      <c r="Z688" s="18"/>
      <c r="AA688" s="18"/>
      <c r="AB688" s="18"/>
      <c r="AC688" s="18"/>
      <c r="AD688" s="18"/>
      <c r="AE688" s="18"/>
      <c r="AF688" s="18"/>
      <c r="AG688" s="18"/>
      <c r="AH688" s="18"/>
      <c r="AI688" s="18"/>
      <c r="AJ688" s="18"/>
      <c r="AK688" s="18"/>
      <c r="AL688" s="18"/>
      <c r="AM688" s="18"/>
      <c r="AN688" s="18"/>
      <c r="AO688" s="18"/>
      <c r="AP688" s="18"/>
      <c r="AQ688" s="18"/>
      <c r="AR688" s="18"/>
      <c r="AS688" s="18"/>
      <c r="AT688" s="18"/>
      <c r="AU688" s="18"/>
      <c r="AV688" s="18"/>
      <c r="AW688" s="18"/>
      <c r="AX688" s="18"/>
      <c r="AY688" s="18"/>
      <c r="AZ688" s="18"/>
      <c r="BA688" s="18"/>
      <c r="BB688" s="18"/>
      <c r="BC688" s="18"/>
      <c r="BD688" s="18"/>
      <c r="BE688" s="18"/>
      <c r="BF688" s="18"/>
      <c r="BG688" s="18"/>
      <c r="BH688" s="18"/>
      <c r="BI688" s="18"/>
      <c r="BJ688" s="18"/>
      <c r="BK688" s="18"/>
      <c r="BL688" s="18"/>
      <c r="BM688" s="18"/>
      <c r="BN688" s="18"/>
    </row>
    <row r="689" spans="1:66" ht="20.100000000000001" customHeight="1" outlineLevel="2">
      <c r="A689" s="33" t="s">
        <v>600</v>
      </c>
      <c r="B689" s="41" t="s">
        <v>601</v>
      </c>
      <c r="C689" s="33" t="s">
        <v>611</v>
      </c>
      <c r="D689" s="70" t="s">
        <v>949</v>
      </c>
      <c r="E689" s="47">
        <v>3</v>
      </c>
      <c r="F689" s="33" t="s">
        <v>154</v>
      </c>
      <c r="G689" s="41" t="s">
        <v>155</v>
      </c>
      <c r="H689" s="44">
        <v>30</v>
      </c>
      <c r="I689" s="48">
        <v>48</v>
      </c>
      <c r="J689" s="48">
        <v>36</v>
      </c>
      <c r="K689" s="48">
        <v>0</v>
      </c>
      <c r="L689" s="48">
        <v>12</v>
      </c>
      <c r="M689" s="109">
        <v>1</v>
      </c>
      <c r="N689" s="92">
        <f t="shared" ref="N689:N695" si="14">IF(H689&lt;25,1,1+(H689-25)/H689)</f>
        <v>1.1666666666666667</v>
      </c>
      <c r="O689" s="109">
        <v>1</v>
      </c>
      <c r="P689" s="34">
        <f t="shared" ref="P689:P695" si="15">J689*N689*O689</f>
        <v>42</v>
      </c>
      <c r="Q689" s="34">
        <f>L689*M689*N689</f>
        <v>14</v>
      </c>
      <c r="R689" s="34">
        <f t="shared" ref="R689:R695" si="16">P689+Q689</f>
        <v>56</v>
      </c>
      <c r="S689" s="31"/>
      <c r="T689"/>
      <c r="U689"/>
      <c r="V689"/>
      <c r="W689"/>
      <c r="X689"/>
      <c r="Y689"/>
      <c r="Z689"/>
      <c r="AA689"/>
      <c r="AB689"/>
      <c r="AC689"/>
      <c r="AD689"/>
      <c r="AE689"/>
      <c r="AF689"/>
      <c r="AG689"/>
      <c r="AH689"/>
      <c r="AI689"/>
      <c r="AJ689"/>
      <c r="AK689"/>
      <c r="AL689"/>
      <c r="AM689"/>
      <c r="AN689"/>
      <c r="AO689"/>
      <c r="AP689"/>
      <c r="AQ689"/>
      <c r="AR689"/>
      <c r="AS689"/>
      <c r="AT689"/>
      <c r="AU689"/>
      <c r="AV689"/>
      <c r="AW689"/>
      <c r="AX689"/>
      <c r="AY689"/>
      <c r="AZ689"/>
      <c r="BA689"/>
      <c r="BB689"/>
      <c r="BC689"/>
      <c r="BD689"/>
      <c r="BE689"/>
      <c r="BF689"/>
      <c r="BG689"/>
      <c r="BH689"/>
      <c r="BI689"/>
      <c r="BJ689"/>
      <c r="BK689"/>
      <c r="BL689"/>
      <c r="BM689"/>
      <c r="BN689"/>
    </row>
    <row r="690" spans="1:66" ht="20.100000000000001" customHeight="1" outlineLevel="2">
      <c r="A690" s="35" t="s">
        <v>600</v>
      </c>
      <c r="B690" s="41" t="s">
        <v>987</v>
      </c>
      <c r="C690" s="33" t="s">
        <v>642</v>
      </c>
      <c r="D690" s="70" t="s">
        <v>949</v>
      </c>
      <c r="E690" s="40">
        <v>3</v>
      </c>
      <c r="F690" s="33" t="s">
        <v>154</v>
      </c>
      <c r="G690" s="41" t="s">
        <v>155</v>
      </c>
      <c r="H690" s="99">
        <v>100</v>
      </c>
      <c r="I690" s="99">
        <v>48</v>
      </c>
      <c r="J690" s="48">
        <v>36</v>
      </c>
      <c r="K690" s="48">
        <v>0</v>
      </c>
      <c r="L690" s="48">
        <v>12</v>
      </c>
      <c r="M690" s="109">
        <v>1</v>
      </c>
      <c r="N690" s="92">
        <f t="shared" si="14"/>
        <v>1.75</v>
      </c>
      <c r="O690" s="109">
        <v>1</v>
      </c>
      <c r="P690" s="34">
        <f t="shared" si="15"/>
        <v>63</v>
      </c>
      <c r="Q690" s="34">
        <f>L690*M690*N690</f>
        <v>21</v>
      </c>
      <c r="R690" s="34">
        <f t="shared" si="16"/>
        <v>84</v>
      </c>
      <c r="S690" s="31"/>
      <c r="T690"/>
      <c r="U690"/>
      <c r="V690"/>
      <c r="W690"/>
      <c r="X690"/>
      <c r="Y690"/>
      <c r="Z690"/>
      <c r="AA690"/>
      <c r="AB690"/>
      <c r="AC690"/>
      <c r="AD690"/>
      <c r="AE690"/>
      <c r="AF690"/>
      <c r="AG690"/>
      <c r="AH690"/>
      <c r="AI690"/>
      <c r="AJ690"/>
      <c r="AK690"/>
      <c r="AL690"/>
      <c r="AM690"/>
      <c r="AN690"/>
      <c r="AO690"/>
      <c r="AP690"/>
      <c r="AQ690"/>
      <c r="AR690"/>
      <c r="AS690"/>
      <c r="AT690"/>
      <c r="AU690"/>
      <c r="AV690"/>
      <c r="AW690"/>
      <c r="AX690"/>
      <c r="AY690"/>
      <c r="AZ690"/>
      <c r="BA690"/>
      <c r="BB690"/>
      <c r="BC690"/>
      <c r="BD690"/>
      <c r="BE690"/>
      <c r="BF690"/>
      <c r="BG690"/>
      <c r="BH690"/>
      <c r="BI690"/>
      <c r="BJ690"/>
      <c r="BK690"/>
      <c r="BL690"/>
      <c r="BM690"/>
      <c r="BN690"/>
    </row>
    <row r="691" spans="1:66" ht="20.100000000000001" customHeight="1" outlineLevel="2">
      <c r="A691" s="35" t="s">
        <v>509</v>
      </c>
      <c r="B691" s="41" t="s">
        <v>510</v>
      </c>
      <c r="C691" s="33" t="s">
        <v>642</v>
      </c>
      <c r="D691" s="70" t="s">
        <v>949</v>
      </c>
      <c r="E691" s="40">
        <v>3</v>
      </c>
      <c r="F691" s="33" t="s">
        <v>154</v>
      </c>
      <c r="G691" s="41" t="s">
        <v>155</v>
      </c>
      <c r="H691" s="99">
        <v>90</v>
      </c>
      <c r="I691" s="49">
        <v>48</v>
      </c>
      <c r="J691" s="48">
        <v>32</v>
      </c>
      <c r="K691" s="44">
        <v>0</v>
      </c>
      <c r="L691" s="44">
        <v>16</v>
      </c>
      <c r="M691" s="109">
        <v>1</v>
      </c>
      <c r="N691" s="92">
        <f t="shared" si="14"/>
        <v>1.7222222222222223</v>
      </c>
      <c r="O691" s="109">
        <v>1</v>
      </c>
      <c r="P691" s="34">
        <f t="shared" si="15"/>
        <v>55.111111111111114</v>
      </c>
      <c r="Q691" s="34">
        <f>L691*M691*N691</f>
        <v>27.555555555555557</v>
      </c>
      <c r="R691" s="34">
        <f t="shared" si="16"/>
        <v>82.666666666666671</v>
      </c>
      <c r="S691" s="31"/>
      <c r="T691"/>
      <c r="U691"/>
      <c r="V691"/>
      <c r="W691"/>
      <c r="X691"/>
      <c r="Y691"/>
      <c r="Z691"/>
      <c r="AA691"/>
      <c r="AB691"/>
      <c r="AC691"/>
      <c r="AD691"/>
      <c r="AE691"/>
      <c r="AF691"/>
      <c r="AG691"/>
      <c r="AH691"/>
      <c r="AI691"/>
      <c r="AJ691"/>
      <c r="AK691"/>
      <c r="AL691"/>
      <c r="AM691"/>
      <c r="AN691"/>
      <c r="AO691"/>
      <c r="AP691"/>
      <c r="AQ691"/>
      <c r="AR691"/>
      <c r="AS691"/>
      <c r="AT691"/>
      <c r="AU691"/>
      <c r="AV691"/>
      <c r="AW691"/>
      <c r="AX691"/>
      <c r="AY691"/>
      <c r="AZ691"/>
      <c r="BA691"/>
      <c r="BB691"/>
      <c r="BC691"/>
      <c r="BD691"/>
      <c r="BE691"/>
      <c r="BF691"/>
      <c r="BG691"/>
      <c r="BH691"/>
      <c r="BI691"/>
      <c r="BJ691"/>
      <c r="BK691"/>
      <c r="BL691"/>
      <c r="BM691"/>
      <c r="BN691"/>
    </row>
    <row r="692" spans="1:66" ht="20.100000000000001" customHeight="1" outlineLevel="2">
      <c r="A692" s="33" t="s">
        <v>152</v>
      </c>
      <c r="B692" s="41" t="s">
        <v>153</v>
      </c>
      <c r="C692" s="33" t="s">
        <v>611</v>
      </c>
      <c r="D692" s="70" t="s">
        <v>949</v>
      </c>
      <c r="E692" s="47">
        <v>4</v>
      </c>
      <c r="F692" s="33" t="s">
        <v>154</v>
      </c>
      <c r="G692" s="41" t="s">
        <v>155</v>
      </c>
      <c r="H692" s="44">
        <v>3</v>
      </c>
      <c r="I692" s="48">
        <v>64</v>
      </c>
      <c r="J692" s="48">
        <v>0</v>
      </c>
      <c r="K692" s="48">
        <v>64</v>
      </c>
      <c r="L692" s="49">
        <v>0</v>
      </c>
      <c r="M692" s="109">
        <v>1</v>
      </c>
      <c r="N692" s="92">
        <f t="shared" si="14"/>
        <v>1</v>
      </c>
      <c r="O692" s="109">
        <v>1</v>
      </c>
      <c r="P692" s="34">
        <f t="shared" si="15"/>
        <v>0</v>
      </c>
      <c r="Q692" s="34">
        <f>K692*M692*N692</f>
        <v>64</v>
      </c>
      <c r="R692" s="34">
        <f t="shared" si="16"/>
        <v>64</v>
      </c>
      <c r="S692" s="31"/>
      <c r="T692"/>
      <c r="U692"/>
      <c r="V692"/>
      <c r="W692"/>
      <c r="X692"/>
      <c r="Y692"/>
      <c r="Z692"/>
      <c r="AA692"/>
      <c r="AB692"/>
      <c r="AC692"/>
      <c r="AD692"/>
      <c r="AE692"/>
      <c r="AF692"/>
      <c r="AG692"/>
      <c r="AH692"/>
      <c r="AI692"/>
      <c r="AJ692"/>
      <c r="AK692"/>
      <c r="AL692"/>
      <c r="AM692"/>
      <c r="AN692"/>
      <c r="AO692"/>
      <c r="AP692"/>
      <c r="AQ692"/>
      <c r="AR692"/>
      <c r="AS692"/>
      <c r="AT692"/>
      <c r="AU692"/>
      <c r="AV692"/>
      <c r="AW692"/>
      <c r="AX692"/>
      <c r="AY692"/>
      <c r="AZ692"/>
      <c r="BA692"/>
      <c r="BB692"/>
      <c r="BC692"/>
      <c r="BD692"/>
      <c r="BE692"/>
      <c r="BF692"/>
      <c r="BG692"/>
      <c r="BH692"/>
      <c r="BI692"/>
      <c r="BJ692"/>
      <c r="BK692"/>
      <c r="BL692"/>
      <c r="BM692"/>
      <c r="BN692"/>
    </row>
    <row r="693" spans="1:66" ht="20.100000000000001" customHeight="1" outlineLevel="2">
      <c r="A693" s="35" t="s">
        <v>270</v>
      </c>
      <c r="B693" s="41" t="s">
        <v>271</v>
      </c>
      <c r="C693" s="33" t="s">
        <v>642</v>
      </c>
      <c r="D693" s="70" t="s">
        <v>949</v>
      </c>
      <c r="E693" s="40">
        <v>3</v>
      </c>
      <c r="F693" s="33" t="s">
        <v>154</v>
      </c>
      <c r="G693" s="41" t="s">
        <v>155</v>
      </c>
      <c r="H693" s="99">
        <v>13</v>
      </c>
      <c r="I693" s="49">
        <v>48</v>
      </c>
      <c r="J693" s="43">
        <v>48</v>
      </c>
      <c r="K693" s="43">
        <v>0</v>
      </c>
      <c r="L693" s="49">
        <v>0</v>
      </c>
      <c r="M693" s="109"/>
      <c r="N693" s="92">
        <f t="shared" si="14"/>
        <v>1</v>
      </c>
      <c r="O693" s="109">
        <v>1</v>
      </c>
      <c r="P693" s="34">
        <f t="shared" si="15"/>
        <v>48</v>
      </c>
      <c r="Q693" s="34">
        <f>L693*M693*N693</f>
        <v>0</v>
      </c>
      <c r="R693" s="34">
        <f t="shared" si="16"/>
        <v>48</v>
      </c>
      <c r="S693" s="31"/>
      <c r="T693"/>
      <c r="U693"/>
      <c r="V693"/>
      <c r="W693"/>
      <c r="X693"/>
      <c r="Y693"/>
      <c r="Z693"/>
      <c r="AA693"/>
      <c r="AB693"/>
      <c r="AC693"/>
      <c r="AD693"/>
      <c r="AE693"/>
      <c r="AF693"/>
      <c r="AG693"/>
      <c r="AH693"/>
      <c r="AI693"/>
      <c r="AJ693"/>
      <c r="AK693"/>
      <c r="AL693"/>
      <c r="AM693"/>
      <c r="AN693"/>
      <c r="AO693"/>
      <c r="AP693"/>
      <c r="AQ693"/>
      <c r="AR693"/>
      <c r="AS693"/>
      <c r="AT693"/>
      <c r="AU693"/>
      <c r="AV693"/>
      <c r="AW693"/>
      <c r="AX693"/>
      <c r="AY693"/>
      <c r="AZ693"/>
      <c r="BA693"/>
      <c r="BB693"/>
      <c r="BC693"/>
      <c r="BD693"/>
      <c r="BE693"/>
      <c r="BF693"/>
      <c r="BG693"/>
      <c r="BH693"/>
      <c r="BI693"/>
      <c r="BJ693"/>
      <c r="BK693"/>
      <c r="BL693"/>
      <c r="BM693"/>
      <c r="BN693"/>
    </row>
    <row r="694" spans="1:66" ht="20.100000000000001" customHeight="1" outlineLevel="2">
      <c r="A694" s="35" t="s">
        <v>653</v>
      </c>
      <c r="B694" s="41" t="s">
        <v>1012</v>
      </c>
      <c r="C694" s="33" t="s">
        <v>642</v>
      </c>
      <c r="D694" s="70" t="s">
        <v>662</v>
      </c>
      <c r="E694" s="40">
        <v>2</v>
      </c>
      <c r="F694" s="33" t="s">
        <v>154</v>
      </c>
      <c r="G694" s="41" t="s">
        <v>155</v>
      </c>
      <c r="H694" s="99">
        <v>54</v>
      </c>
      <c r="I694" s="49">
        <v>32</v>
      </c>
      <c r="J694" s="49">
        <v>18</v>
      </c>
      <c r="K694" s="43">
        <v>0</v>
      </c>
      <c r="L694" s="49">
        <v>14</v>
      </c>
      <c r="M694" s="109"/>
      <c r="N694" s="92">
        <f t="shared" si="14"/>
        <v>1.5370370370370372</v>
      </c>
      <c r="O694" s="109">
        <v>1</v>
      </c>
      <c r="P694" s="34">
        <f t="shared" si="15"/>
        <v>27.666666666666671</v>
      </c>
      <c r="Q694" s="34">
        <f>L694*M694*N694</f>
        <v>0</v>
      </c>
      <c r="R694" s="34">
        <f t="shared" si="16"/>
        <v>27.666666666666671</v>
      </c>
      <c r="S694" s="31"/>
      <c r="T694"/>
      <c r="U694"/>
      <c r="V694"/>
      <c r="W694"/>
      <c r="X694"/>
      <c r="Y694"/>
      <c r="Z694"/>
      <c r="AA694"/>
      <c r="AB694"/>
      <c r="AC694"/>
      <c r="AD694"/>
      <c r="AE694"/>
      <c r="AF694"/>
      <c r="AG694"/>
      <c r="AH694"/>
      <c r="AI694"/>
      <c r="AJ694"/>
      <c r="AK694"/>
      <c r="AL694"/>
      <c r="AM694"/>
      <c r="AN694"/>
      <c r="AO694"/>
      <c r="AP694"/>
      <c r="AQ694"/>
      <c r="AR694"/>
      <c r="AS694"/>
      <c r="AT694"/>
      <c r="AU694"/>
      <c r="AV694"/>
      <c r="AW694"/>
      <c r="AX694"/>
      <c r="AY694"/>
      <c r="AZ694"/>
      <c r="BA694"/>
      <c r="BB694"/>
      <c r="BC694"/>
      <c r="BD694"/>
      <c r="BE694"/>
      <c r="BF694"/>
      <c r="BG694"/>
      <c r="BH694"/>
      <c r="BI694"/>
      <c r="BJ694"/>
      <c r="BK694"/>
      <c r="BL694"/>
      <c r="BM694"/>
      <c r="BN694"/>
    </row>
    <row r="695" spans="1:66" ht="20.100000000000001" customHeight="1" outlineLevel="2">
      <c r="A695" s="33" t="s">
        <v>571</v>
      </c>
      <c r="B695" s="41" t="s">
        <v>572</v>
      </c>
      <c r="C695" s="33" t="s">
        <v>611</v>
      </c>
      <c r="D695" s="70" t="s">
        <v>949</v>
      </c>
      <c r="E695" s="47">
        <v>3</v>
      </c>
      <c r="F695" s="33" t="s">
        <v>154</v>
      </c>
      <c r="G695" s="41" t="s">
        <v>155</v>
      </c>
      <c r="H695" s="44">
        <v>13</v>
      </c>
      <c r="I695" s="48">
        <v>48</v>
      </c>
      <c r="J695" s="48">
        <v>48</v>
      </c>
      <c r="K695" s="48">
        <v>0</v>
      </c>
      <c r="L695" s="48">
        <v>0</v>
      </c>
      <c r="M695" s="109"/>
      <c r="N695" s="92">
        <f t="shared" si="14"/>
        <v>1</v>
      </c>
      <c r="O695" s="109">
        <v>1</v>
      </c>
      <c r="P695" s="34">
        <f t="shared" si="15"/>
        <v>48</v>
      </c>
      <c r="Q695" s="34">
        <f>L695*M695*N695</f>
        <v>0</v>
      </c>
      <c r="R695" s="34">
        <f t="shared" si="16"/>
        <v>48</v>
      </c>
      <c r="S695" s="31"/>
      <c r="T695"/>
      <c r="U695"/>
      <c r="V695"/>
      <c r="W695"/>
      <c r="X695"/>
      <c r="Y695"/>
      <c r="Z695"/>
      <c r="AA695"/>
      <c r="AB695"/>
      <c r="AC695"/>
      <c r="AD695"/>
      <c r="AE695"/>
      <c r="AF695"/>
      <c r="AG695"/>
      <c r="AH695"/>
      <c r="AI695"/>
      <c r="AJ695"/>
      <c r="AK695"/>
      <c r="AL695"/>
      <c r="AM695"/>
      <c r="AN695"/>
      <c r="AO695"/>
      <c r="AP695"/>
      <c r="AQ695"/>
      <c r="AR695"/>
      <c r="AS695"/>
      <c r="AT695"/>
      <c r="AU695"/>
      <c r="AV695"/>
      <c r="AW695"/>
      <c r="AX695"/>
      <c r="AY695"/>
      <c r="AZ695"/>
      <c r="BA695"/>
      <c r="BB695"/>
      <c r="BC695"/>
      <c r="BD695"/>
      <c r="BE695"/>
      <c r="BF695"/>
      <c r="BG695"/>
      <c r="BH695"/>
      <c r="BI695"/>
      <c r="BJ695"/>
      <c r="BK695"/>
      <c r="BL695"/>
      <c r="BM695"/>
      <c r="BN695"/>
    </row>
    <row r="696" spans="1:66" ht="20.100000000000001" customHeight="1" outlineLevel="2">
      <c r="A696" s="57" t="s">
        <v>1424</v>
      </c>
      <c r="B696" s="60" t="s">
        <v>1425</v>
      </c>
      <c r="C696" s="57" t="s">
        <v>1631</v>
      </c>
      <c r="D696" s="70" t="s">
        <v>1632</v>
      </c>
      <c r="E696" s="62" t="s">
        <v>1444</v>
      </c>
      <c r="F696" s="33" t="s">
        <v>154</v>
      </c>
      <c r="G696" s="41" t="s">
        <v>1639</v>
      </c>
      <c r="H696" s="87">
        <v>14</v>
      </c>
      <c r="I696" s="56" t="s">
        <v>1494</v>
      </c>
      <c r="J696" s="56" t="s">
        <v>1495</v>
      </c>
      <c r="K696" s="56" t="s">
        <v>1494</v>
      </c>
      <c r="L696" s="56" t="s">
        <v>1495</v>
      </c>
      <c r="M696" s="56">
        <v>1</v>
      </c>
      <c r="N696" s="92"/>
      <c r="O696" s="112"/>
      <c r="P696" s="69"/>
      <c r="Q696" s="69"/>
      <c r="R696" s="69">
        <v>16</v>
      </c>
      <c r="S696" s="68" t="s">
        <v>1498</v>
      </c>
      <c r="T696"/>
      <c r="U696"/>
      <c r="V696"/>
      <c r="W696"/>
      <c r="X696"/>
      <c r="Y696"/>
      <c r="Z696"/>
      <c r="AA696"/>
      <c r="AB696"/>
      <c r="AC696"/>
      <c r="AD696"/>
      <c r="AE696"/>
      <c r="AF696"/>
      <c r="AG696"/>
      <c r="AH696"/>
      <c r="AI696"/>
      <c r="AJ696"/>
      <c r="AK696"/>
      <c r="AL696"/>
      <c r="AM696"/>
      <c r="AN696"/>
      <c r="AO696"/>
      <c r="AP696"/>
      <c r="AQ696"/>
      <c r="AR696"/>
      <c r="AS696"/>
      <c r="AT696"/>
      <c r="AU696"/>
      <c r="AV696"/>
      <c r="AW696"/>
      <c r="AX696"/>
      <c r="AY696"/>
      <c r="AZ696"/>
      <c r="BA696"/>
      <c r="BB696"/>
      <c r="BC696"/>
      <c r="BD696"/>
      <c r="BE696"/>
      <c r="BF696"/>
      <c r="BG696"/>
      <c r="BH696"/>
      <c r="BI696"/>
      <c r="BJ696"/>
      <c r="BK696"/>
      <c r="BL696"/>
      <c r="BM696"/>
      <c r="BN696"/>
    </row>
    <row r="697" spans="1:66" ht="20.100000000000001" customHeight="1" outlineLevel="1">
      <c r="A697" s="57"/>
      <c r="B697" s="60"/>
      <c r="C697" s="57"/>
      <c r="D697" s="70"/>
      <c r="E697" s="62"/>
      <c r="F697" s="125" t="s">
        <v>1845</v>
      </c>
      <c r="G697" s="41"/>
      <c r="H697" s="87"/>
      <c r="I697" s="56"/>
      <c r="J697" s="56"/>
      <c r="K697" s="56"/>
      <c r="L697" s="56"/>
      <c r="M697" s="56"/>
      <c r="N697" s="92"/>
      <c r="O697" s="112"/>
      <c r="P697" s="69"/>
      <c r="Q697" s="69"/>
      <c r="R697" s="69">
        <f>SUBTOTAL(9,R689:R696)</f>
        <v>426.33333333333337</v>
      </c>
      <c r="S697" s="68"/>
      <c r="T697" s="18"/>
      <c r="U697" s="18"/>
      <c r="V697" s="18"/>
      <c r="W697" s="18"/>
      <c r="X697" s="18"/>
      <c r="Y697" s="18"/>
      <c r="Z697" s="18"/>
      <c r="AA697" s="18"/>
      <c r="AB697" s="18"/>
      <c r="AC697" s="18"/>
      <c r="AD697" s="18"/>
      <c r="AE697" s="18"/>
      <c r="AF697" s="18"/>
      <c r="AG697" s="18"/>
      <c r="AH697" s="18"/>
      <c r="AI697" s="18"/>
      <c r="AJ697" s="18"/>
      <c r="AK697" s="18"/>
      <c r="AL697" s="18"/>
      <c r="AM697" s="18"/>
      <c r="AN697" s="18"/>
      <c r="AO697" s="18"/>
      <c r="AP697" s="18"/>
      <c r="AQ697" s="18"/>
      <c r="AR697" s="18"/>
      <c r="AS697" s="18"/>
      <c r="AT697" s="18"/>
      <c r="AU697" s="18"/>
      <c r="AV697" s="18"/>
      <c r="AW697" s="18"/>
      <c r="AX697" s="18"/>
      <c r="AY697" s="18"/>
      <c r="AZ697" s="18"/>
      <c r="BA697" s="18"/>
      <c r="BB697" s="18"/>
      <c r="BC697" s="18"/>
      <c r="BD697" s="18"/>
      <c r="BE697" s="18"/>
      <c r="BF697" s="18"/>
      <c r="BG697" s="18"/>
      <c r="BH697" s="18"/>
      <c r="BI697" s="18"/>
      <c r="BJ697" s="18"/>
      <c r="BK697" s="18"/>
      <c r="BL697" s="18"/>
      <c r="BM697" s="18"/>
      <c r="BN697" s="18"/>
    </row>
    <row r="698" spans="1:66" ht="20.100000000000001" customHeight="1" outlineLevel="2">
      <c r="A698" s="33" t="s">
        <v>283</v>
      </c>
      <c r="B698" s="41" t="s">
        <v>284</v>
      </c>
      <c r="C698" s="33" t="s">
        <v>611</v>
      </c>
      <c r="D698" s="70" t="s">
        <v>949</v>
      </c>
      <c r="E698" s="47">
        <v>2</v>
      </c>
      <c r="F698" s="33" t="s">
        <v>285</v>
      </c>
      <c r="G698" s="41" t="s">
        <v>286</v>
      </c>
      <c r="H698" s="44">
        <v>24</v>
      </c>
      <c r="I698" s="48">
        <v>32</v>
      </c>
      <c r="J698" s="48">
        <v>32</v>
      </c>
      <c r="K698" s="48">
        <v>0</v>
      </c>
      <c r="L698" s="48">
        <v>0</v>
      </c>
      <c r="M698" s="109"/>
      <c r="N698" s="92">
        <f>IF(H698&lt;25,1,1+(H698-25)/H698)</f>
        <v>1</v>
      </c>
      <c r="O698" s="109">
        <v>1</v>
      </c>
      <c r="P698" s="34">
        <f>J698*N698*O698</f>
        <v>32</v>
      </c>
      <c r="Q698" s="34">
        <f>L698*M698*N698</f>
        <v>0</v>
      </c>
      <c r="R698" s="34">
        <f>P698+Q698</f>
        <v>32</v>
      </c>
      <c r="S698" s="31"/>
      <c r="T698"/>
      <c r="U698"/>
      <c r="V698"/>
      <c r="W698"/>
      <c r="X698"/>
      <c r="Y698"/>
      <c r="Z698"/>
      <c r="AA698"/>
      <c r="AB698"/>
      <c r="AC698"/>
      <c r="AD698"/>
      <c r="AE698"/>
      <c r="AF698"/>
      <c r="AG698"/>
      <c r="AH698"/>
      <c r="AI698"/>
      <c r="AJ698"/>
      <c r="AK698"/>
      <c r="AL698"/>
      <c r="AM698"/>
      <c r="AN698"/>
      <c r="AO698"/>
      <c r="AP698"/>
      <c r="AQ698"/>
      <c r="AR698"/>
      <c r="AS698"/>
      <c r="AT698"/>
      <c r="AU698"/>
      <c r="AV698"/>
      <c r="AW698"/>
      <c r="AX698"/>
      <c r="AY698"/>
      <c r="AZ698"/>
      <c r="BA698"/>
      <c r="BB698"/>
      <c r="BC698"/>
      <c r="BD698"/>
      <c r="BE698"/>
      <c r="BF698"/>
      <c r="BG698"/>
      <c r="BH698"/>
      <c r="BI698"/>
      <c r="BJ698"/>
      <c r="BK698"/>
      <c r="BL698"/>
      <c r="BM698"/>
      <c r="BN698"/>
    </row>
    <row r="699" spans="1:66" ht="20.100000000000001" customHeight="1" outlineLevel="2">
      <c r="A699" s="35" t="s">
        <v>283</v>
      </c>
      <c r="B699" s="41" t="s">
        <v>284</v>
      </c>
      <c r="C699" s="33" t="s">
        <v>642</v>
      </c>
      <c r="D699" s="70" t="s">
        <v>949</v>
      </c>
      <c r="E699" s="40">
        <v>2</v>
      </c>
      <c r="F699" s="33" t="s">
        <v>285</v>
      </c>
      <c r="G699" s="41" t="s">
        <v>286</v>
      </c>
      <c r="H699" s="99">
        <v>6</v>
      </c>
      <c r="I699" s="49">
        <v>32</v>
      </c>
      <c r="J699" s="48">
        <v>32</v>
      </c>
      <c r="K699" s="48">
        <v>0</v>
      </c>
      <c r="L699" s="48">
        <v>0</v>
      </c>
      <c r="M699" s="109"/>
      <c r="N699" s="92">
        <f>IF(H699&lt;25,1,1+(H699-25)/H699)</f>
        <v>1</v>
      </c>
      <c r="O699" s="109">
        <v>1</v>
      </c>
      <c r="P699" s="34">
        <f>J699*N699*O699</f>
        <v>32</v>
      </c>
      <c r="Q699" s="34">
        <f>L699*M699*N699</f>
        <v>0</v>
      </c>
      <c r="R699" s="34">
        <f>P699+Q699</f>
        <v>32</v>
      </c>
      <c r="S699" s="31"/>
      <c r="T699"/>
      <c r="U699"/>
      <c r="V699"/>
      <c r="W699"/>
      <c r="X699"/>
      <c r="Y699"/>
      <c r="Z699"/>
      <c r="AA699"/>
      <c r="AB699"/>
      <c r="AC699"/>
      <c r="AD699"/>
      <c r="AE699"/>
      <c r="AF699"/>
      <c r="AG699"/>
      <c r="AH699"/>
      <c r="AI699"/>
      <c r="AJ699"/>
      <c r="AK699"/>
      <c r="AL699"/>
      <c r="AM699"/>
      <c r="AN699"/>
      <c r="AO699"/>
      <c r="AP699"/>
      <c r="AQ699"/>
      <c r="AR699"/>
      <c r="AS699"/>
      <c r="AT699"/>
      <c r="AU699"/>
      <c r="AV699"/>
      <c r="AW699"/>
      <c r="AX699"/>
      <c r="AY699"/>
      <c r="AZ699"/>
      <c r="BA699"/>
      <c r="BB699"/>
      <c r="BC699"/>
      <c r="BD699"/>
      <c r="BE699"/>
      <c r="BF699"/>
      <c r="BG699"/>
      <c r="BH699"/>
      <c r="BI699"/>
      <c r="BJ699"/>
      <c r="BK699"/>
      <c r="BL699"/>
      <c r="BM699"/>
      <c r="BN699"/>
    </row>
    <row r="700" spans="1:66" ht="20.100000000000001" customHeight="1" outlineLevel="2">
      <c r="A700" s="35" t="s">
        <v>316</v>
      </c>
      <c r="B700" s="41" t="s">
        <v>1013</v>
      </c>
      <c r="C700" s="33" t="s">
        <v>642</v>
      </c>
      <c r="D700" s="70" t="s">
        <v>949</v>
      </c>
      <c r="E700" s="40">
        <v>3</v>
      </c>
      <c r="F700" s="33" t="s">
        <v>285</v>
      </c>
      <c r="G700" s="41" t="s">
        <v>286</v>
      </c>
      <c r="H700" s="99">
        <v>50</v>
      </c>
      <c r="I700" s="49">
        <v>48</v>
      </c>
      <c r="J700" s="49">
        <v>44</v>
      </c>
      <c r="K700" s="49">
        <v>4</v>
      </c>
      <c r="L700" s="44">
        <v>0</v>
      </c>
      <c r="M700" s="110" t="s">
        <v>669</v>
      </c>
      <c r="N700" s="92">
        <f>IF(H700&lt;25,1,1+(H700-25)/H700)</f>
        <v>1.5</v>
      </c>
      <c r="O700" s="109">
        <v>1.2</v>
      </c>
      <c r="P700" s="34">
        <f>J700*N700*O700</f>
        <v>79.2</v>
      </c>
      <c r="Q700" s="34">
        <f>L700*M700*N700</f>
        <v>0</v>
      </c>
      <c r="R700" s="34">
        <f>P700+Q700</f>
        <v>79.2</v>
      </c>
      <c r="S700" s="31"/>
      <c r="T700"/>
      <c r="U700"/>
      <c r="V700"/>
      <c r="W700"/>
      <c r="X700"/>
      <c r="Y700"/>
      <c r="Z700"/>
      <c r="AA700"/>
      <c r="AB700"/>
      <c r="AC700"/>
      <c r="AD700"/>
      <c r="AE700"/>
      <c r="AF700"/>
      <c r="AG700"/>
      <c r="AH700"/>
      <c r="AI700"/>
      <c r="AJ700"/>
      <c r="AK700"/>
      <c r="AL700"/>
      <c r="AM700"/>
      <c r="AN700"/>
      <c r="AO700"/>
      <c r="AP700"/>
      <c r="AQ700"/>
      <c r="AR700"/>
      <c r="AS700"/>
      <c r="AT700"/>
      <c r="AU700"/>
      <c r="AV700"/>
      <c r="AW700"/>
      <c r="AX700"/>
      <c r="AY700"/>
      <c r="AZ700"/>
      <c r="BA700"/>
      <c r="BB700"/>
      <c r="BC700"/>
      <c r="BD700"/>
      <c r="BE700"/>
      <c r="BF700"/>
      <c r="BG700"/>
      <c r="BH700"/>
      <c r="BI700"/>
      <c r="BJ700"/>
      <c r="BK700"/>
      <c r="BL700"/>
      <c r="BM700"/>
      <c r="BN700"/>
    </row>
    <row r="701" spans="1:66" ht="20.100000000000001" customHeight="1" outlineLevel="2">
      <c r="A701" s="57" t="s">
        <v>1372</v>
      </c>
      <c r="B701" s="60" t="s">
        <v>1373</v>
      </c>
      <c r="C701" s="57" t="s">
        <v>1504</v>
      </c>
      <c r="D701" s="70" t="s">
        <v>1502</v>
      </c>
      <c r="E701" s="62" t="s">
        <v>1444</v>
      </c>
      <c r="F701" s="33" t="s">
        <v>285</v>
      </c>
      <c r="G701" s="41" t="s">
        <v>1603</v>
      </c>
      <c r="H701" s="87" t="s">
        <v>1488</v>
      </c>
      <c r="I701" s="56" t="s">
        <v>1494</v>
      </c>
      <c r="J701" s="56" t="s">
        <v>1496</v>
      </c>
      <c r="K701" s="56" t="s">
        <v>1494</v>
      </c>
      <c r="L701" s="56" t="s">
        <v>1496</v>
      </c>
      <c r="M701" s="56">
        <v>1</v>
      </c>
      <c r="N701" s="92"/>
      <c r="O701" s="112"/>
      <c r="P701" s="69"/>
      <c r="Q701" s="69"/>
      <c r="R701" s="69">
        <v>22.697674418604652</v>
      </c>
      <c r="S701" s="68" t="s">
        <v>1498</v>
      </c>
      <c r="T701"/>
      <c r="U701"/>
      <c r="V701"/>
      <c r="W701"/>
      <c r="X701"/>
      <c r="Y701"/>
      <c r="Z701"/>
      <c r="AA701"/>
      <c r="AB701"/>
      <c r="AC701"/>
      <c r="AD701"/>
      <c r="AE701"/>
      <c r="AF701"/>
      <c r="AG701"/>
      <c r="AH701"/>
      <c r="AI701"/>
      <c r="AJ701"/>
      <c r="AK701"/>
      <c r="AL701"/>
      <c r="AM701"/>
      <c r="AN701"/>
      <c r="AO701"/>
      <c r="AP701"/>
      <c r="AQ701"/>
      <c r="AR701"/>
      <c r="AS701"/>
      <c r="AT701"/>
      <c r="AU701"/>
      <c r="AV701"/>
      <c r="AW701"/>
      <c r="AX701"/>
      <c r="AY701"/>
      <c r="AZ701"/>
      <c r="BA701"/>
      <c r="BB701"/>
      <c r="BC701"/>
      <c r="BD701"/>
      <c r="BE701"/>
      <c r="BF701"/>
      <c r="BG701"/>
      <c r="BH701"/>
      <c r="BI701"/>
      <c r="BJ701"/>
      <c r="BK701"/>
      <c r="BL701"/>
      <c r="BM701"/>
      <c r="BN701"/>
    </row>
    <row r="702" spans="1:66" ht="20.100000000000001" customHeight="1" outlineLevel="2">
      <c r="A702" s="24"/>
      <c r="B702" s="55"/>
      <c r="C702" s="24" t="s">
        <v>642</v>
      </c>
      <c r="D702" s="70" t="s">
        <v>1223</v>
      </c>
      <c r="E702" s="55">
        <v>14</v>
      </c>
      <c r="F702" s="33" t="s">
        <v>285</v>
      </c>
      <c r="G702" s="41" t="s">
        <v>286</v>
      </c>
      <c r="H702" s="90">
        <v>3</v>
      </c>
      <c r="I702" s="56"/>
      <c r="J702" s="56"/>
      <c r="K702" s="56"/>
      <c r="L702" s="56"/>
      <c r="M702" s="56"/>
      <c r="N702" s="92">
        <f>IF(H702&lt;25,1,1+(H702-25)/H702)</f>
        <v>1</v>
      </c>
      <c r="O702" s="56"/>
      <c r="P702" s="24"/>
      <c r="Q702" s="55"/>
      <c r="R702" s="55">
        <f>0.3*13*H702</f>
        <v>11.7</v>
      </c>
      <c r="S702" s="24" t="s">
        <v>1235</v>
      </c>
      <c r="T702"/>
      <c r="U702"/>
      <c r="V702"/>
      <c r="W702"/>
      <c r="X702"/>
      <c r="Y702"/>
      <c r="Z702"/>
      <c r="AA702"/>
      <c r="AB702"/>
      <c r="AC702"/>
      <c r="AD702"/>
      <c r="AE702"/>
      <c r="AF702"/>
      <c r="AG702"/>
      <c r="AH702"/>
      <c r="AI702"/>
      <c r="AJ702"/>
      <c r="AK702"/>
      <c r="AL702"/>
      <c r="AM702"/>
      <c r="AN702"/>
      <c r="AO702"/>
      <c r="AP702"/>
      <c r="AQ702"/>
      <c r="AR702"/>
      <c r="AS702"/>
      <c r="AT702"/>
      <c r="AU702"/>
      <c r="AV702"/>
      <c r="AW702"/>
      <c r="AX702"/>
      <c r="AY702"/>
      <c r="AZ702"/>
      <c r="BA702"/>
      <c r="BB702"/>
      <c r="BC702"/>
      <c r="BD702"/>
      <c r="BE702"/>
      <c r="BF702"/>
      <c r="BG702"/>
      <c r="BH702"/>
      <c r="BI702"/>
      <c r="BJ702"/>
      <c r="BK702"/>
      <c r="BL702"/>
      <c r="BM702"/>
      <c r="BN702"/>
    </row>
    <row r="703" spans="1:66" ht="20.100000000000001" customHeight="1" outlineLevel="2">
      <c r="A703" s="65"/>
      <c r="B703" s="66"/>
      <c r="C703" s="65"/>
      <c r="D703" s="70" t="s">
        <v>1702</v>
      </c>
      <c r="E703" s="66"/>
      <c r="F703" s="33" t="s">
        <v>285</v>
      </c>
      <c r="G703" s="41" t="s">
        <v>742</v>
      </c>
      <c r="H703" s="56">
        <v>6</v>
      </c>
      <c r="I703" s="67"/>
      <c r="J703" s="67"/>
      <c r="K703" s="67"/>
      <c r="L703" s="67"/>
      <c r="M703" s="112"/>
      <c r="N703" s="118"/>
      <c r="O703" s="112"/>
      <c r="P703" s="69"/>
      <c r="Q703" s="69"/>
      <c r="R703" s="69">
        <f>2*H703</f>
        <v>12</v>
      </c>
      <c r="S703" s="68" t="s">
        <v>1703</v>
      </c>
      <c r="T703"/>
      <c r="U703"/>
      <c r="V703"/>
      <c r="W703"/>
      <c r="X703"/>
      <c r="Y703"/>
      <c r="Z703"/>
      <c r="AA703"/>
      <c r="AB703"/>
      <c r="AC703"/>
      <c r="AD703"/>
      <c r="AE703"/>
      <c r="AF703"/>
      <c r="AG703"/>
      <c r="AH703"/>
      <c r="AI703"/>
      <c r="AJ703"/>
      <c r="AK703"/>
      <c r="AL703"/>
      <c r="AM703"/>
      <c r="AN703"/>
      <c r="AO703"/>
      <c r="AP703"/>
      <c r="AQ703"/>
      <c r="AR703"/>
      <c r="AS703"/>
      <c r="AT703"/>
      <c r="AU703"/>
      <c r="AV703"/>
      <c r="AW703"/>
      <c r="AX703"/>
      <c r="AY703"/>
      <c r="AZ703"/>
      <c r="BA703"/>
      <c r="BB703"/>
      <c r="BC703"/>
      <c r="BD703"/>
      <c r="BE703"/>
      <c r="BF703"/>
      <c r="BG703"/>
      <c r="BH703"/>
      <c r="BI703"/>
      <c r="BJ703"/>
      <c r="BK703"/>
      <c r="BL703"/>
      <c r="BM703"/>
      <c r="BN703"/>
    </row>
    <row r="704" spans="1:66" ht="20.100000000000001" customHeight="1" outlineLevel="2">
      <c r="A704" s="24"/>
      <c r="B704" s="41"/>
      <c r="C704" s="33" t="s">
        <v>611</v>
      </c>
      <c r="D704" s="70" t="s">
        <v>593</v>
      </c>
      <c r="E704" s="55"/>
      <c r="F704" s="33" t="s">
        <v>285</v>
      </c>
      <c r="G704" s="41" t="s">
        <v>742</v>
      </c>
      <c r="H704" s="56">
        <v>3</v>
      </c>
      <c r="I704" s="56"/>
      <c r="J704" s="56"/>
      <c r="K704" s="56"/>
      <c r="L704" s="56"/>
      <c r="M704" s="56"/>
      <c r="N704" s="56"/>
      <c r="O704" s="56"/>
      <c r="P704" s="24"/>
      <c r="Q704" s="55"/>
      <c r="R704" s="54">
        <f>H704*14</f>
        <v>42</v>
      </c>
      <c r="S704" s="24"/>
      <c r="T704"/>
      <c r="U704"/>
      <c r="V704"/>
      <c r="W704"/>
      <c r="X704"/>
      <c r="Y704"/>
      <c r="Z704"/>
      <c r="AA704"/>
      <c r="AB704"/>
      <c r="AC704"/>
      <c r="AD704"/>
      <c r="AE704"/>
      <c r="AF704"/>
      <c r="AG704"/>
      <c r="AH704"/>
      <c r="AI704"/>
      <c r="AJ704"/>
      <c r="AK704"/>
      <c r="AL704"/>
      <c r="AM704"/>
      <c r="AN704"/>
      <c r="AO704"/>
      <c r="AP704"/>
      <c r="AQ704"/>
      <c r="AR704"/>
      <c r="AS704"/>
      <c r="AT704"/>
      <c r="AU704"/>
      <c r="AV704"/>
      <c r="AW704"/>
      <c r="AX704"/>
      <c r="AY704"/>
      <c r="AZ704"/>
      <c r="BA704"/>
      <c r="BB704"/>
      <c r="BC704"/>
      <c r="BD704"/>
      <c r="BE704"/>
      <c r="BF704"/>
      <c r="BG704"/>
      <c r="BH704"/>
      <c r="BI704"/>
      <c r="BJ704"/>
      <c r="BK704"/>
      <c r="BL704"/>
      <c r="BM704"/>
      <c r="BN704"/>
    </row>
    <row r="705" spans="1:66" ht="20.100000000000001" customHeight="1" outlineLevel="1">
      <c r="A705" s="24"/>
      <c r="B705" s="41"/>
      <c r="C705" s="33"/>
      <c r="D705" s="70"/>
      <c r="E705" s="55"/>
      <c r="F705" s="125" t="s">
        <v>1846</v>
      </c>
      <c r="G705" s="41"/>
      <c r="H705" s="56"/>
      <c r="I705" s="56"/>
      <c r="J705" s="56"/>
      <c r="K705" s="56"/>
      <c r="L705" s="56"/>
      <c r="M705" s="56"/>
      <c r="N705" s="56"/>
      <c r="O705" s="56"/>
      <c r="P705" s="24"/>
      <c r="Q705" s="55"/>
      <c r="R705" s="54">
        <f>SUBTOTAL(9,R698:R704)</f>
        <v>231.59767441860464</v>
      </c>
      <c r="S705" s="24"/>
      <c r="T705" s="18"/>
      <c r="U705" s="18"/>
      <c r="V705" s="18"/>
      <c r="W705" s="18"/>
      <c r="X705" s="18"/>
      <c r="Y705" s="18"/>
      <c r="Z705" s="18"/>
      <c r="AA705" s="18"/>
      <c r="AB705" s="18"/>
      <c r="AC705" s="18"/>
      <c r="AD705" s="18"/>
      <c r="AE705" s="18"/>
      <c r="AF705" s="18"/>
      <c r="AG705" s="18"/>
      <c r="AH705" s="18"/>
      <c r="AI705" s="18"/>
      <c r="AJ705" s="18"/>
      <c r="AK705" s="18"/>
      <c r="AL705" s="18"/>
      <c r="AM705" s="18"/>
      <c r="AN705" s="18"/>
      <c r="AO705" s="18"/>
      <c r="AP705" s="18"/>
      <c r="AQ705" s="18"/>
      <c r="AR705" s="18"/>
      <c r="AS705" s="18"/>
      <c r="AT705" s="18"/>
      <c r="AU705" s="18"/>
      <c r="AV705" s="18"/>
      <c r="AW705" s="18"/>
      <c r="AX705" s="18"/>
      <c r="AY705" s="18"/>
      <c r="AZ705" s="18"/>
      <c r="BA705" s="18"/>
      <c r="BB705" s="18"/>
      <c r="BC705" s="18"/>
      <c r="BD705" s="18"/>
      <c r="BE705" s="18"/>
      <c r="BF705" s="18"/>
      <c r="BG705" s="18"/>
      <c r="BH705" s="18"/>
      <c r="BI705" s="18"/>
      <c r="BJ705" s="18"/>
      <c r="BK705" s="18"/>
      <c r="BL705" s="18"/>
      <c r="BM705" s="18"/>
      <c r="BN705" s="18"/>
    </row>
    <row r="706" spans="1:66" ht="20.100000000000001" customHeight="1" outlineLevel="2">
      <c r="A706" s="35" t="s">
        <v>92</v>
      </c>
      <c r="B706" s="41" t="s">
        <v>1014</v>
      </c>
      <c r="C706" s="33" t="s">
        <v>642</v>
      </c>
      <c r="D706" s="70" t="s">
        <v>949</v>
      </c>
      <c r="E706" s="40">
        <v>3</v>
      </c>
      <c r="F706" s="33" t="s">
        <v>102</v>
      </c>
      <c r="G706" s="41" t="s">
        <v>103</v>
      </c>
      <c r="H706" s="99">
        <v>35</v>
      </c>
      <c r="I706" s="49">
        <v>48</v>
      </c>
      <c r="J706" s="49">
        <v>44</v>
      </c>
      <c r="K706" s="49">
        <v>4</v>
      </c>
      <c r="L706" s="44">
        <v>0</v>
      </c>
      <c r="M706" s="110" t="s">
        <v>670</v>
      </c>
      <c r="N706" s="92">
        <f>IF(H706&lt;25,1,1+(H706-25)/H706)</f>
        <v>1.2857142857142856</v>
      </c>
      <c r="O706" s="109">
        <v>1</v>
      </c>
      <c r="P706" s="34">
        <f>J706*N706*O706</f>
        <v>56.571428571428569</v>
      </c>
      <c r="Q706" s="34">
        <f>K706*M706*N706</f>
        <v>5.1428571428571423</v>
      </c>
      <c r="R706" s="34">
        <f>P706+Q706</f>
        <v>61.714285714285708</v>
      </c>
      <c r="S706" s="31"/>
      <c r="T706"/>
      <c r="U706"/>
      <c r="V706"/>
      <c r="W706"/>
      <c r="X706"/>
      <c r="Y706"/>
      <c r="Z706"/>
      <c r="AA706"/>
      <c r="AB706"/>
      <c r="AC706"/>
      <c r="AD706"/>
      <c r="AE706"/>
      <c r="AF706"/>
      <c r="AG706"/>
      <c r="AH706"/>
      <c r="AI706"/>
      <c r="AJ706"/>
      <c r="AK706"/>
      <c r="AL706"/>
      <c r="AM706"/>
      <c r="AN706"/>
      <c r="AO706"/>
      <c r="AP706"/>
      <c r="AQ706"/>
      <c r="AR706"/>
      <c r="AS706"/>
      <c r="AT706"/>
      <c r="AU706"/>
      <c r="AV706"/>
      <c r="AW706"/>
      <c r="AX706"/>
      <c r="AY706"/>
      <c r="AZ706"/>
      <c r="BA706"/>
      <c r="BB706"/>
      <c r="BC706"/>
      <c r="BD706"/>
      <c r="BE706"/>
      <c r="BF706"/>
      <c r="BG706"/>
      <c r="BH706"/>
      <c r="BI706"/>
      <c r="BJ706"/>
      <c r="BK706"/>
      <c r="BL706"/>
      <c r="BM706"/>
      <c r="BN706"/>
    </row>
    <row r="707" spans="1:66" ht="20.100000000000001" customHeight="1" outlineLevel="2">
      <c r="A707" s="57" t="s">
        <v>1268</v>
      </c>
      <c r="B707" s="60" t="s">
        <v>1269</v>
      </c>
      <c r="C707" s="57" t="s">
        <v>1504</v>
      </c>
      <c r="D707" s="70" t="s">
        <v>1502</v>
      </c>
      <c r="E707" s="62" t="s">
        <v>1444</v>
      </c>
      <c r="F707" s="33" t="s">
        <v>102</v>
      </c>
      <c r="G707" s="41" t="s">
        <v>1529</v>
      </c>
      <c r="H707" s="87" t="s">
        <v>1465</v>
      </c>
      <c r="I707" s="56" t="s">
        <v>1494</v>
      </c>
      <c r="J707" s="56" t="s">
        <v>1496</v>
      </c>
      <c r="K707" s="56" t="s">
        <v>1494</v>
      </c>
      <c r="L707" s="56" t="s">
        <v>1496</v>
      </c>
      <c r="M707" s="56">
        <v>1</v>
      </c>
      <c r="N707" s="92"/>
      <c r="O707" s="112"/>
      <c r="P707" s="69"/>
      <c r="Q707" s="69"/>
      <c r="R707" s="69">
        <v>19.878787878787879</v>
      </c>
      <c r="S707" s="68" t="s">
        <v>1498</v>
      </c>
      <c r="T707"/>
      <c r="U707"/>
      <c r="V707"/>
      <c r="W707"/>
      <c r="X707"/>
      <c r="Y707"/>
      <c r="Z707"/>
      <c r="AA707"/>
      <c r="AB707"/>
      <c r="AC707"/>
      <c r="AD707"/>
      <c r="AE707"/>
      <c r="AF707"/>
      <c r="AG707"/>
      <c r="AH707"/>
      <c r="AI707"/>
      <c r="AJ707"/>
      <c r="AK707"/>
      <c r="AL707"/>
      <c r="AM707"/>
      <c r="AN707"/>
      <c r="AO707"/>
      <c r="AP707"/>
      <c r="AQ707"/>
      <c r="AR707"/>
      <c r="AS707"/>
      <c r="AT707"/>
      <c r="AU707"/>
      <c r="AV707"/>
      <c r="AW707"/>
      <c r="AX707"/>
      <c r="AY707"/>
      <c r="AZ707"/>
      <c r="BA707"/>
      <c r="BB707"/>
      <c r="BC707"/>
      <c r="BD707"/>
      <c r="BE707"/>
      <c r="BF707"/>
      <c r="BG707"/>
      <c r="BH707"/>
      <c r="BI707"/>
      <c r="BJ707"/>
      <c r="BK707"/>
      <c r="BL707"/>
      <c r="BM707"/>
      <c r="BN707"/>
    </row>
    <row r="708" spans="1:66" ht="20.100000000000001" customHeight="1" outlineLevel="2">
      <c r="A708" s="33" t="s">
        <v>573</v>
      </c>
      <c r="B708" s="41" t="s">
        <v>1015</v>
      </c>
      <c r="C708" s="33" t="s">
        <v>611</v>
      </c>
      <c r="D708" s="70" t="s">
        <v>949</v>
      </c>
      <c r="E708" s="47">
        <v>3</v>
      </c>
      <c r="F708" s="33" t="s">
        <v>102</v>
      </c>
      <c r="G708" s="41" t="s">
        <v>103</v>
      </c>
      <c r="H708" s="44">
        <v>23</v>
      </c>
      <c r="I708" s="48">
        <v>48</v>
      </c>
      <c r="J708" s="48">
        <v>48</v>
      </c>
      <c r="K708" s="48">
        <v>0</v>
      </c>
      <c r="L708" s="48">
        <v>0</v>
      </c>
      <c r="M708" s="109"/>
      <c r="N708" s="92">
        <f>IF(H708&lt;25,1,1+(H708-25)/H708)</f>
        <v>1</v>
      </c>
      <c r="O708" s="109">
        <v>1</v>
      </c>
      <c r="P708" s="34">
        <f>J708*N708*O708</f>
        <v>48</v>
      </c>
      <c r="Q708" s="34">
        <f>L708*M708*N708</f>
        <v>0</v>
      </c>
      <c r="R708" s="34">
        <f>P708+Q708</f>
        <v>48</v>
      </c>
      <c r="S708" s="31"/>
      <c r="T708"/>
      <c r="U708"/>
      <c r="V708"/>
      <c r="W708"/>
      <c r="X708"/>
      <c r="Y708"/>
      <c r="Z708"/>
      <c r="AA708"/>
      <c r="AB708"/>
      <c r="AC708"/>
      <c r="AD708"/>
      <c r="AE708"/>
      <c r="AF708"/>
      <c r="AG708"/>
      <c r="AH708"/>
      <c r="AI708"/>
      <c r="AJ708"/>
      <c r="AK708"/>
      <c r="AL708"/>
      <c r="AM708"/>
      <c r="AN708"/>
      <c r="AO708"/>
      <c r="AP708"/>
      <c r="AQ708"/>
      <c r="AR708"/>
      <c r="AS708"/>
      <c r="AT708"/>
      <c r="AU708"/>
      <c r="AV708"/>
      <c r="AW708"/>
      <c r="AX708"/>
      <c r="AY708"/>
      <c r="AZ708"/>
      <c r="BA708"/>
      <c r="BB708"/>
      <c r="BC708"/>
      <c r="BD708"/>
      <c r="BE708"/>
      <c r="BF708"/>
      <c r="BG708"/>
      <c r="BH708"/>
      <c r="BI708"/>
      <c r="BJ708"/>
      <c r="BK708"/>
      <c r="BL708"/>
      <c r="BM708"/>
      <c r="BN708"/>
    </row>
    <row r="709" spans="1:66" ht="20.100000000000001" customHeight="1" outlineLevel="2">
      <c r="A709" s="57" t="s">
        <v>1430</v>
      </c>
      <c r="B709" s="60" t="s">
        <v>1431</v>
      </c>
      <c r="C709" s="57" t="s">
        <v>1631</v>
      </c>
      <c r="D709" s="70" t="s">
        <v>1632</v>
      </c>
      <c r="E709" s="62" t="s">
        <v>1444</v>
      </c>
      <c r="F709" s="33" t="s">
        <v>102</v>
      </c>
      <c r="G709" s="41" t="s">
        <v>1646</v>
      </c>
      <c r="H709" s="87">
        <v>24</v>
      </c>
      <c r="I709" s="56" t="s">
        <v>1494</v>
      </c>
      <c r="J709" s="56" t="s">
        <v>1495</v>
      </c>
      <c r="K709" s="56" t="s">
        <v>1494</v>
      </c>
      <c r="L709" s="56" t="s">
        <v>1495</v>
      </c>
      <c r="M709" s="56">
        <v>1</v>
      </c>
      <c r="N709" s="92"/>
      <c r="O709" s="112"/>
      <c r="P709" s="69"/>
      <c r="Q709" s="69"/>
      <c r="R709" s="69">
        <v>16</v>
      </c>
      <c r="S709" s="68" t="s">
        <v>1498</v>
      </c>
      <c r="T709"/>
      <c r="U709"/>
      <c r="V709"/>
      <c r="W709"/>
      <c r="X709"/>
      <c r="Y709"/>
      <c r="Z709"/>
      <c r="AA709"/>
      <c r="AB709"/>
      <c r="AC709"/>
      <c r="AD709"/>
      <c r="AE709"/>
      <c r="AF709"/>
      <c r="AG709"/>
      <c r="AH709"/>
      <c r="AI709"/>
      <c r="AJ709"/>
      <c r="AK709"/>
      <c r="AL709"/>
      <c r="AM709"/>
      <c r="AN709"/>
      <c r="AO709"/>
      <c r="AP709"/>
      <c r="AQ709"/>
      <c r="AR709"/>
      <c r="AS709"/>
      <c r="AT709"/>
      <c r="AU709"/>
      <c r="AV709"/>
      <c r="AW709"/>
      <c r="AX709"/>
      <c r="AY709"/>
      <c r="AZ709"/>
      <c r="BA709"/>
      <c r="BB709"/>
      <c r="BC709"/>
      <c r="BD709"/>
      <c r="BE709"/>
      <c r="BF709"/>
      <c r="BG709"/>
      <c r="BH709"/>
      <c r="BI709"/>
      <c r="BJ709"/>
      <c r="BK709"/>
      <c r="BL709"/>
      <c r="BM709"/>
      <c r="BN709"/>
    </row>
    <row r="710" spans="1:66" ht="20.100000000000001" customHeight="1" outlineLevel="2">
      <c r="A710" s="24"/>
      <c r="B710" s="55"/>
      <c r="C710" s="24" t="s">
        <v>642</v>
      </c>
      <c r="D710" s="70" t="s">
        <v>1223</v>
      </c>
      <c r="E710" s="55">
        <v>14</v>
      </c>
      <c r="F710" s="33" t="s">
        <v>102</v>
      </c>
      <c r="G710" s="41" t="s">
        <v>103</v>
      </c>
      <c r="H710" s="90">
        <v>3</v>
      </c>
      <c r="I710" s="56"/>
      <c r="J710" s="56"/>
      <c r="K710" s="56"/>
      <c r="L710" s="56"/>
      <c r="M710" s="56"/>
      <c r="N710" s="92">
        <f>IF(H710&lt;25,1,1+(H710-25)/H710)</f>
        <v>1</v>
      </c>
      <c r="O710" s="56"/>
      <c r="P710" s="24"/>
      <c r="Q710" s="55"/>
      <c r="R710" s="55">
        <f>0.3*13*H710</f>
        <v>11.7</v>
      </c>
      <c r="S710" s="24" t="s">
        <v>1236</v>
      </c>
      <c r="T710"/>
      <c r="U710"/>
      <c r="V710"/>
      <c r="W710"/>
      <c r="X710"/>
      <c r="Y710"/>
      <c r="Z710"/>
      <c r="AA710"/>
      <c r="AB710"/>
      <c r="AC710"/>
      <c r="AD710"/>
      <c r="AE710"/>
      <c r="AF710"/>
      <c r="AG710"/>
      <c r="AH710"/>
      <c r="AI710"/>
      <c r="AJ710"/>
      <c r="AK710"/>
      <c r="AL710"/>
      <c r="AM710"/>
      <c r="AN710"/>
      <c r="AO710"/>
      <c r="AP710"/>
      <c r="AQ710"/>
      <c r="AR710"/>
      <c r="AS710"/>
      <c r="AT710"/>
      <c r="AU710"/>
      <c r="AV710"/>
      <c r="AW710"/>
      <c r="AX710"/>
      <c r="AY710"/>
      <c r="AZ710"/>
      <c r="BA710"/>
      <c r="BB710"/>
      <c r="BC710"/>
      <c r="BD710"/>
      <c r="BE710"/>
      <c r="BF710"/>
      <c r="BG710"/>
      <c r="BH710"/>
      <c r="BI710"/>
      <c r="BJ710"/>
      <c r="BK710"/>
      <c r="BL710"/>
      <c r="BM710"/>
      <c r="BN710"/>
    </row>
    <row r="711" spans="1:66" ht="20.100000000000001" customHeight="1" outlineLevel="2">
      <c r="A711" s="65"/>
      <c r="B711" s="66"/>
      <c r="C711" s="65"/>
      <c r="D711" s="70" t="s">
        <v>1702</v>
      </c>
      <c r="E711" s="66"/>
      <c r="F711" s="33" t="s">
        <v>102</v>
      </c>
      <c r="G711" s="41" t="s">
        <v>743</v>
      </c>
      <c r="H711" s="56">
        <v>6</v>
      </c>
      <c r="I711" s="67"/>
      <c r="J711" s="67"/>
      <c r="K711" s="67"/>
      <c r="L711" s="67"/>
      <c r="M711" s="112"/>
      <c r="N711" s="118"/>
      <c r="O711" s="112"/>
      <c r="P711" s="69"/>
      <c r="Q711" s="69"/>
      <c r="R711" s="69">
        <f>2*H711</f>
        <v>12</v>
      </c>
      <c r="S711" s="68" t="s">
        <v>1703</v>
      </c>
      <c r="T711"/>
      <c r="U711"/>
      <c r="V711"/>
      <c r="W711"/>
      <c r="X711"/>
      <c r="Y711"/>
      <c r="Z711"/>
      <c r="AA711"/>
      <c r="AB711"/>
      <c r="AC711"/>
      <c r="AD711"/>
      <c r="AE711"/>
      <c r="AF711"/>
      <c r="AG711"/>
      <c r="AH711"/>
      <c r="AI711"/>
      <c r="AJ711"/>
      <c r="AK711"/>
      <c r="AL711"/>
      <c r="AM711"/>
      <c r="AN711"/>
      <c r="AO711"/>
      <c r="AP711"/>
      <c r="AQ711"/>
      <c r="AR711"/>
      <c r="AS711"/>
      <c r="AT711"/>
      <c r="AU711"/>
      <c r="AV711"/>
      <c r="AW711"/>
      <c r="AX711"/>
      <c r="AY711"/>
      <c r="AZ711"/>
      <c r="BA711"/>
      <c r="BB711"/>
      <c r="BC711"/>
      <c r="BD711"/>
      <c r="BE711"/>
      <c r="BF711"/>
      <c r="BG711"/>
      <c r="BH711"/>
      <c r="BI711"/>
      <c r="BJ711"/>
      <c r="BK711"/>
      <c r="BL711"/>
      <c r="BM711"/>
      <c r="BN711"/>
    </row>
    <row r="712" spans="1:66" ht="20.100000000000001" customHeight="1" outlineLevel="2">
      <c r="A712" s="24"/>
      <c r="B712" s="41"/>
      <c r="C712" s="33" t="s">
        <v>611</v>
      </c>
      <c r="D712" s="70" t="s">
        <v>593</v>
      </c>
      <c r="E712" s="55"/>
      <c r="F712" s="33" t="s">
        <v>102</v>
      </c>
      <c r="G712" s="41" t="s">
        <v>743</v>
      </c>
      <c r="H712" s="56">
        <v>3</v>
      </c>
      <c r="I712" s="56"/>
      <c r="J712" s="56"/>
      <c r="K712" s="56"/>
      <c r="L712" s="56"/>
      <c r="M712" s="56"/>
      <c r="N712" s="56"/>
      <c r="O712" s="56"/>
      <c r="P712" s="24"/>
      <c r="Q712" s="55"/>
      <c r="R712" s="54">
        <f>H712*14</f>
        <v>42</v>
      </c>
      <c r="S712" s="24"/>
      <c r="T712"/>
      <c r="U712"/>
      <c r="V712"/>
      <c r="W712"/>
      <c r="X712"/>
      <c r="Y712"/>
      <c r="Z712"/>
      <c r="AA712"/>
      <c r="AB712"/>
      <c r="AC712"/>
      <c r="AD712"/>
      <c r="AE712"/>
      <c r="AF712"/>
      <c r="AG712"/>
      <c r="AH712"/>
      <c r="AI712"/>
      <c r="AJ712"/>
      <c r="AK712"/>
      <c r="AL712"/>
      <c r="AM712"/>
      <c r="AN712"/>
      <c r="AO712"/>
      <c r="AP712"/>
      <c r="AQ712"/>
      <c r="AR712"/>
      <c r="AS712"/>
      <c r="AT712"/>
      <c r="AU712"/>
      <c r="AV712"/>
      <c r="AW712"/>
      <c r="AX712"/>
      <c r="AY712"/>
      <c r="AZ712"/>
      <c r="BA712"/>
      <c r="BB712"/>
      <c r="BC712"/>
      <c r="BD712"/>
      <c r="BE712"/>
      <c r="BF712"/>
      <c r="BG712"/>
      <c r="BH712"/>
      <c r="BI712"/>
      <c r="BJ712"/>
      <c r="BK712"/>
      <c r="BL712"/>
      <c r="BM712"/>
      <c r="BN712"/>
    </row>
    <row r="713" spans="1:66" ht="20.100000000000001" customHeight="1" outlineLevel="1">
      <c r="A713" s="24"/>
      <c r="B713" s="41"/>
      <c r="C713" s="33"/>
      <c r="D713" s="70"/>
      <c r="E713" s="55"/>
      <c r="F713" s="125" t="s">
        <v>1847</v>
      </c>
      <c r="G713" s="41"/>
      <c r="H713" s="56"/>
      <c r="I713" s="56"/>
      <c r="J713" s="56"/>
      <c r="K713" s="56"/>
      <c r="L713" s="56"/>
      <c r="M713" s="56"/>
      <c r="N713" s="56"/>
      <c r="O713" s="56"/>
      <c r="P713" s="24"/>
      <c r="Q713" s="55"/>
      <c r="R713" s="54">
        <f>SUBTOTAL(9,R706:R712)</f>
        <v>211.29307359307359</v>
      </c>
      <c r="S713" s="24"/>
      <c r="T713" s="18"/>
      <c r="U713" s="18"/>
      <c r="V713" s="18"/>
      <c r="W713" s="18"/>
      <c r="X713" s="18"/>
      <c r="Y713" s="18"/>
      <c r="Z713" s="18"/>
      <c r="AA713" s="18"/>
      <c r="AB713" s="18"/>
      <c r="AC713" s="18"/>
      <c r="AD713" s="18"/>
      <c r="AE713" s="18"/>
      <c r="AF713" s="18"/>
      <c r="AG713" s="18"/>
      <c r="AH713" s="18"/>
      <c r="AI713" s="18"/>
      <c r="AJ713" s="18"/>
      <c r="AK713" s="18"/>
      <c r="AL713" s="18"/>
      <c r="AM713" s="18"/>
      <c r="AN713" s="18"/>
      <c r="AO713" s="18"/>
      <c r="AP713" s="18"/>
      <c r="AQ713" s="18"/>
      <c r="AR713" s="18"/>
      <c r="AS713" s="18"/>
      <c r="AT713" s="18"/>
      <c r="AU713" s="18"/>
      <c r="AV713" s="18"/>
      <c r="AW713" s="18"/>
      <c r="AX713" s="18"/>
      <c r="AY713" s="18"/>
      <c r="AZ713" s="18"/>
      <c r="BA713" s="18"/>
      <c r="BB713" s="18"/>
      <c r="BC713" s="18"/>
      <c r="BD713" s="18"/>
      <c r="BE713" s="18"/>
      <c r="BF713" s="18"/>
      <c r="BG713" s="18"/>
      <c r="BH713" s="18"/>
      <c r="BI713" s="18"/>
      <c r="BJ713" s="18"/>
      <c r="BK713" s="18"/>
      <c r="BL713" s="18"/>
      <c r="BM713" s="18"/>
      <c r="BN713" s="18"/>
    </row>
    <row r="714" spans="1:66" ht="20.100000000000001" customHeight="1" outlineLevel="2">
      <c r="A714" s="33" t="s">
        <v>448</v>
      </c>
      <c r="B714" s="41" t="s">
        <v>449</v>
      </c>
      <c r="C714" s="33" t="s">
        <v>611</v>
      </c>
      <c r="D714" s="70" t="s">
        <v>662</v>
      </c>
      <c r="E714" s="47">
        <v>4</v>
      </c>
      <c r="F714" s="33" t="s">
        <v>208</v>
      </c>
      <c r="G714" s="41" t="s">
        <v>209</v>
      </c>
      <c r="H714" s="44">
        <v>54</v>
      </c>
      <c r="I714" s="48">
        <v>64</v>
      </c>
      <c r="J714" s="48">
        <v>52</v>
      </c>
      <c r="K714" s="48">
        <v>0</v>
      </c>
      <c r="L714" s="48">
        <v>12</v>
      </c>
      <c r="M714" s="109">
        <v>1</v>
      </c>
      <c r="N714" s="92">
        <f>IF(H714&lt;25,1,1+(H714-25)/H714)</f>
        <v>1.5370370370370372</v>
      </c>
      <c r="O714" s="109">
        <v>1</v>
      </c>
      <c r="P714" s="34">
        <f>J714*N714*O714</f>
        <v>79.925925925925938</v>
      </c>
      <c r="Q714" s="34">
        <f>L714*M714*N714</f>
        <v>18.444444444444446</v>
      </c>
      <c r="R714" s="34">
        <f>P714+Q714</f>
        <v>98.370370370370381</v>
      </c>
      <c r="S714" s="31"/>
      <c r="T714"/>
      <c r="U714"/>
      <c r="V714"/>
      <c r="W714"/>
      <c r="X714"/>
      <c r="Y714"/>
      <c r="Z714"/>
      <c r="AA714"/>
      <c r="AB714"/>
      <c r="AC714"/>
      <c r="AD714"/>
      <c r="AE714"/>
      <c r="AF714"/>
      <c r="AG714"/>
      <c r="AH714"/>
      <c r="AI714"/>
      <c r="AJ714"/>
      <c r="AK714"/>
      <c r="AL714"/>
      <c r="AM714"/>
      <c r="AN714"/>
      <c r="AO714"/>
      <c r="AP714"/>
      <c r="AQ714"/>
      <c r="AR714"/>
      <c r="AS714"/>
      <c r="AT714"/>
      <c r="AU714"/>
      <c r="AV714"/>
      <c r="AW714"/>
      <c r="AX714"/>
      <c r="AY714"/>
      <c r="AZ714"/>
      <c r="BA714"/>
      <c r="BB714"/>
      <c r="BC714"/>
      <c r="BD714"/>
      <c r="BE714"/>
      <c r="BF714"/>
      <c r="BG714"/>
      <c r="BH714"/>
      <c r="BI714"/>
      <c r="BJ714"/>
      <c r="BK714"/>
      <c r="BL714"/>
      <c r="BM714"/>
      <c r="BN714"/>
    </row>
    <row r="715" spans="1:66" ht="20.100000000000001" customHeight="1" outlineLevel="2">
      <c r="A715" s="33" t="s">
        <v>448</v>
      </c>
      <c r="B715" s="41" t="s">
        <v>449</v>
      </c>
      <c r="C715" s="33" t="s">
        <v>611</v>
      </c>
      <c r="D715" s="70" t="s">
        <v>949</v>
      </c>
      <c r="E715" s="47">
        <v>4</v>
      </c>
      <c r="F715" s="33" t="s">
        <v>208</v>
      </c>
      <c r="G715" s="41" t="s">
        <v>209</v>
      </c>
      <c r="H715" s="44">
        <v>49</v>
      </c>
      <c r="I715" s="48">
        <v>64</v>
      </c>
      <c r="J715" s="48">
        <v>52</v>
      </c>
      <c r="K715" s="48">
        <v>0</v>
      </c>
      <c r="L715" s="48">
        <v>12</v>
      </c>
      <c r="M715" s="109">
        <v>1</v>
      </c>
      <c r="N715" s="92">
        <f>IF(H715&lt;25,1,1+(H715-25)/H715)</f>
        <v>1.489795918367347</v>
      </c>
      <c r="O715" s="109">
        <v>1</v>
      </c>
      <c r="P715" s="34">
        <f>J715*N715*O715</f>
        <v>77.469387755102048</v>
      </c>
      <c r="Q715" s="34">
        <f>L715*M715*N715</f>
        <v>17.877551020408163</v>
      </c>
      <c r="R715" s="34">
        <f>P715+Q715</f>
        <v>95.34693877551021</v>
      </c>
      <c r="S715" s="31"/>
      <c r="T715"/>
      <c r="U715"/>
      <c r="V715"/>
      <c r="W715"/>
      <c r="X715"/>
      <c r="Y715"/>
      <c r="Z715"/>
      <c r="AA715"/>
      <c r="AB715"/>
      <c r="AC715"/>
      <c r="AD715"/>
      <c r="AE715"/>
      <c r="AF715"/>
      <c r="AG715"/>
      <c r="AH715"/>
      <c r="AI715"/>
      <c r="AJ715"/>
      <c r="AK715"/>
      <c r="AL715"/>
      <c r="AM715"/>
      <c r="AN715"/>
      <c r="AO715"/>
      <c r="AP715"/>
      <c r="AQ715"/>
      <c r="AR715"/>
      <c r="AS715"/>
      <c r="AT715"/>
      <c r="AU715"/>
      <c r="AV715"/>
      <c r="AW715"/>
      <c r="AX715"/>
      <c r="AY715"/>
      <c r="AZ715"/>
      <c r="BA715"/>
      <c r="BB715"/>
      <c r="BC715"/>
      <c r="BD715"/>
      <c r="BE715"/>
      <c r="BF715"/>
      <c r="BG715"/>
      <c r="BH715"/>
      <c r="BI715"/>
      <c r="BJ715"/>
      <c r="BK715"/>
      <c r="BL715"/>
      <c r="BM715"/>
      <c r="BN715"/>
    </row>
    <row r="716" spans="1:66" ht="20.100000000000001" customHeight="1" outlineLevel="2">
      <c r="A716" s="57" t="s">
        <v>1340</v>
      </c>
      <c r="B716" s="60" t="s">
        <v>1341</v>
      </c>
      <c r="C716" s="57" t="s">
        <v>1509</v>
      </c>
      <c r="D716" s="70" t="s">
        <v>1502</v>
      </c>
      <c r="E716" s="62" t="s">
        <v>1444</v>
      </c>
      <c r="F716" s="33" t="s">
        <v>208</v>
      </c>
      <c r="G716" s="41" t="s">
        <v>1587</v>
      </c>
      <c r="H716" s="87">
        <v>50</v>
      </c>
      <c r="I716" s="56" t="s">
        <v>1494</v>
      </c>
      <c r="J716" s="56">
        <v>2</v>
      </c>
      <c r="K716" s="56" t="s">
        <v>1453</v>
      </c>
      <c r="L716" s="56" t="s">
        <v>1495</v>
      </c>
      <c r="M716" s="56">
        <v>1</v>
      </c>
      <c r="N716" s="92"/>
      <c r="O716" s="112"/>
      <c r="P716" s="69"/>
      <c r="Q716" s="69"/>
      <c r="R716" s="69">
        <v>21</v>
      </c>
      <c r="S716" s="68" t="s">
        <v>1498</v>
      </c>
      <c r="T716"/>
      <c r="U716"/>
      <c r="V716"/>
      <c r="W716"/>
      <c r="X716"/>
      <c r="Y716"/>
      <c r="Z716"/>
      <c r="AA716"/>
      <c r="AB716"/>
      <c r="AC716"/>
      <c r="AD716"/>
      <c r="AE716"/>
      <c r="AF716"/>
      <c r="AG716"/>
      <c r="AH716"/>
      <c r="AI716"/>
      <c r="AJ716"/>
      <c r="AK716"/>
      <c r="AL716"/>
      <c r="AM716"/>
      <c r="AN716"/>
      <c r="AO716"/>
      <c r="AP716"/>
      <c r="AQ716"/>
      <c r="AR716"/>
      <c r="AS716"/>
      <c r="AT716"/>
      <c r="AU716"/>
      <c r="AV716"/>
      <c r="AW716"/>
      <c r="AX716"/>
      <c r="AY716"/>
      <c r="AZ716"/>
      <c r="BA716"/>
      <c r="BB716"/>
      <c r="BC716"/>
      <c r="BD716"/>
      <c r="BE716"/>
      <c r="BF716"/>
      <c r="BG716"/>
      <c r="BH716"/>
      <c r="BI716"/>
      <c r="BJ716"/>
      <c r="BK716"/>
      <c r="BL716"/>
      <c r="BM716"/>
      <c r="BN716"/>
    </row>
    <row r="717" spans="1:66" ht="20.100000000000001" customHeight="1" outlineLevel="2">
      <c r="A717" s="57" t="s">
        <v>1340</v>
      </c>
      <c r="B717" s="60" t="s">
        <v>1341</v>
      </c>
      <c r="C717" s="57" t="s">
        <v>1509</v>
      </c>
      <c r="D717" s="70" t="s">
        <v>1502</v>
      </c>
      <c r="E717" s="62" t="s">
        <v>1444</v>
      </c>
      <c r="F717" s="33" t="s">
        <v>208</v>
      </c>
      <c r="G717" s="41" t="s">
        <v>1587</v>
      </c>
      <c r="H717" s="87">
        <v>53</v>
      </c>
      <c r="I717" s="56" t="s">
        <v>1494</v>
      </c>
      <c r="J717" s="56" t="s">
        <v>1497</v>
      </c>
      <c r="K717" s="56" t="s">
        <v>1453</v>
      </c>
      <c r="L717" s="56" t="s">
        <v>1495</v>
      </c>
      <c r="M717" s="56">
        <v>1</v>
      </c>
      <c r="N717" s="92"/>
      <c r="O717" s="112"/>
      <c r="P717" s="69"/>
      <c r="Q717" s="69"/>
      <c r="R717" s="69">
        <v>21.39622641509434</v>
      </c>
      <c r="S717" s="68" t="s">
        <v>1498</v>
      </c>
      <c r="T717"/>
      <c r="U717"/>
      <c r="V717"/>
      <c r="W717"/>
      <c r="X717"/>
      <c r="Y717"/>
      <c r="Z717"/>
      <c r="AA717"/>
      <c r="AB717"/>
      <c r="AC717"/>
      <c r="AD717"/>
      <c r="AE717"/>
      <c r="AF717"/>
      <c r="AG717"/>
      <c r="AH717"/>
      <c r="AI717"/>
      <c r="AJ717"/>
      <c r="AK717"/>
      <c r="AL717"/>
      <c r="AM717"/>
      <c r="AN717"/>
      <c r="AO717"/>
      <c r="AP717"/>
      <c r="AQ717"/>
      <c r="AR717"/>
      <c r="AS717"/>
      <c r="AT717"/>
      <c r="AU717"/>
      <c r="AV717"/>
      <c r="AW717"/>
      <c r="AX717"/>
      <c r="AY717"/>
      <c r="AZ717"/>
      <c r="BA717"/>
      <c r="BB717"/>
      <c r="BC717"/>
      <c r="BD717"/>
      <c r="BE717"/>
      <c r="BF717"/>
      <c r="BG717"/>
      <c r="BH717"/>
      <c r="BI717"/>
      <c r="BJ717"/>
      <c r="BK717"/>
      <c r="BL717"/>
      <c r="BM717"/>
      <c r="BN717"/>
    </row>
    <row r="718" spans="1:66" ht="20.100000000000001" customHeight="1" outlineLevel="2">
      <c r="A718" s="33" t="s">
        <v>550</v>
      </c>
      <c r="B718" s="41" t="s">
        <v>551</v>
      </c>
      <c r="C718" s="33" t="s">
        <v>611</v>
      </c>
      <c r="D718" s="70" t="s">
        <v>949</v>
      </c>
      <c r="E718" s="47">
        <v>3</v>
      </c>
      <c r="F718" s="33" t="s">
        <v>208</v>
      </c>
      <c r="G718" s="41" t="s">
        <v>209</v>
      </c>
      <c r="H718" s="44">
        <v>42</v>
      </c>
      <c r="I718" s="48">
        <v>48</v>
      </c>
      <c r="J718" s="48">
        <v>48</v>
      </c>
      <c r="K718" s="48">
        <v>0</v>
      </c>
      <c r="L718" s="48">
        <v>0</v>
      </c>
      <c r="M718" s="109"/>
      <c r="N718" s="92">
        <f>IF(H718&lt;25,1,1+(H718-25)/H718)</f>
        <v>1.4047619047619047</v>
      </c>
      <c r="O718" s="109">
        <v>1</v>
      </c>
      <c r="P718" s="34">
        <f>J718*N718*O718</f>
        <v>67.428571428571416</v>
      </c>
      <c r="Q718" s="34">
        <f>L718*M718*N718</f>
        <v>0</v>
      </c>
      <c r="R718" s="34">
        <f>P718+Q718</f>
        <v>67.428571428571416</v>
      </c>
      <c r="S718" s="31"/>
      <c r="T718"/>
      <c r="U718"/>
      <c r="V718"/>
      <c r="W718"/>
      <c r="X718"/>
      <c r="Y718"/>
      <c r="Z718"/>
      <c r="AA718"/>
      <c r="AB718"/>
      <c r="AC718"/>
      <c r="AD718"/>
      <c r="AE718"/>
      <c r="AF718"/>
      <c r="AG718"/>
      <c r="AH718"/>
      <c r="AI718"/>
      <c r="AJ718"/>
      <c r="AK718"/>
      <c r="AL718"/>
      <c r="AM718"/>
      <c r="AN718"/>
      <c r="AO718"/>
      <c r="AP718"/>
      <c r="AQ718"/>
      <c r="AR718"/>
      <c r="AS718"/>
      <c r="AT718"/>
      <c r="AU718"/>
      <c r="AV718"/>
      <c r="AW718"/>
      <c r="AX718"/>
      <c r="AY718"/>
      <c r="AZ718"/>
      <c r="BA718"/>
      <c r="BB718"/>
      <c r="BC718"/>
      <c r="BD718"/>
      <c r="BE718"/>
      <c r="BF718"/>
      <c r="BG718"/>
      <c r="BH718"/>
      <c r="BI718"/>
      <c r="BJ718"/>
      <c r="BK718"/>
      <c r="BL718"/>
      <c r="BM718"/>
      <c r="BN718"/>
    </row>
    <row r="719" spans="1:66" ht="20.100000000000001" customHeight="1" outlineLevel="2">
      <c r="A719" s="57" t="s">
        <v>1356</v>
      </c>
      <c r="B719" s="60" t="s">
        <v>1357</v>
      </c>
      <c r="C719" s="57" t="s">
        <v>1509</v>
      </c>
      <c r="D719" s="70" t="s">
        <v>1502</v>
      </c>
      <c r="E719" s="62" t="s">
        <v>1444</v>
      </c>
      <c r="F719" s="33" t="s">
        <v>208</v>
      </c>
      <c r="G719" s="41" t="s">
        <v>1587</v>
      </c>
      <c r="H719" s="87">
        <v>41</v>
      </c>
      <c r="I719" s="56" t="s">
        <v>1494</v>
      </c>
      <c r="J719" s="56" t="s">
        <v>1495</v>
      </c>
      <c r="K719" s="56" t="s">
        <v>1494</v>
      </c>
      <c r="L719" s="56" t="s">
        <v>1495</v>
      </c>
      <c r="M719" s="56">
        <v>1</v>
      </c>
      <c r="N719" s="92"/>
      <c r="O719" s="112"/>
      <c r="P719" s="69"/>
      <c r="Q719" s="69"/>
      <c r="R719" s="69">
        <v>22.243902439024389</v>
      </c>
      <c r="S719" s="68" t="s">
        <v>1498</v>
      </c>
      <c r="T719"/>
      <c r="U719"/>
      <c r="V719"/>
      <c r="W719"/>
      <c r="X719"/>
      <c r="Y719"/>
      <c r="Z719"/>
      <c r="AA719"/>
      <c r="AB719"/>
      <c r="AC719"/>
      <c r="AD719"/>
      <c r="AE719"/>
      <c r="AF719"/>
      <c r="AG719"/>
      <c r="AH719"/>
      <c r="AI719"/>
      <c r="AJ719"/>
      <c r="AK719"/>
      <c r="AL719"/>
      <c r="AM719"/>
      <c r="AN719"/>
      <c r="AO719"/>
      <c r="AP719"/>
      <c r="AQ719"/>
      <c r="AR719"/>
      <c r="AS719"/>
      <c r="AT719"/>
      <c r="AU719"/>
      <c r="AV719"/>
      <c r="AW719"/>
      <c r="AX719"/>
      <c r="AY719"/>
      <c r="AZ719"/>
      <c r="BA719"/>
      <c r="BB719"/>
      <c r="BC719"/>
      <c r="BD719"/>
      <c r="BE719"/>
      <c r="BF719"/>
      <c r="BG719"/>
      <c r="BH719"/>
      <c r="BI719"/>
      <c r="BJ719"/>
      <c r="BK719"/>
      <c r="BL719"/>
      <c r="BM719"/>
      <c r="BN719"/>
    </row>
    <row r="720" spans="1:66" ht="20.100000000000001" customHeight="1" outlineLevel="2">
      <c r="A720" s="35" t="s">
        <v>356</v>
      </c>
      <c r="B720" s="41" t="s">
        <v>1016</v>
      </c>
      <c r="C720" s="33" t="s">
        <v>642</v>
      </c>
      <c r="D720" s="70" t="s">
        <v>949</v>
      </c>
      <c r="E720" s="40">
        <v>3</v>
      </c>
      <c r="F720" s="33" t="s">
        <v>208</v>
      </c>
      <c r="G720" s="41" t="s">
        <v>209</v>
      </c>
      <c r="H720" s="99">
        <v>39</v>
      </c>
      <c r="I720" s="49">
        <v>48</v>
      </c>
      <c r="J720" s="49">
        <v>48</v>
      </c>
      <c r="K720" s="43">
        <v>0</v>
      </c>
      <c r="L720" s="49">
        <v>0</v>
      </c>
      <c r="M720" s="109"/>
      <c r="N720" s="92">
        <f>IF(H720&lt;25,1,1+(H720-25)/H720)</f>
        <v>1.358974358974359</v>
      </c>
      <c r="O720" s="109">
        <v>1</v>
      </c>
      <c r="P720" s="34">
        <f>J720*N720*O720</f>
        <v>65.230769230769226</v>
      </c>
      <c r="Q720" s="34">
        <f>L720*M720*N720</f>
        <v>0</v>
      </c>
      <c r="R720" s="34">
        <f>P720+Q720</f>
        <v>65.230769230769226</v>
      </c>
      <c r="S720" s="31"/>
      <c r="T720"/>
      <c r="U720"/>
      <c r="V720"/>
      <c r="W720"/>
      <c r="X720"/>
      <c r="Y720"/>
      <c r="Z720"/>
      <c r="AA720"/>
      <c r="AB720"/>
      <c r="AC720"/>
      <c r="AD720"/>
      <c r="AE720"/>
      <c r="AF720"/>
      <c r="AG720"/>
      <c r="AH720"/>
      <c r="AI720"/>
      <c r="AJ720"/>
      <c r="AK720"/>
      <c r="AL720"/>
      <c r="AM720"/>
      <c r="AN720"/>
      <c r="AO720"/>
      <c r="AP720"/>
      <c r="AQ720"/>
      <c r="AR720"/>
      <c r="AS720"/>
      <c r="AT720"/>
      <c r="AU720"/>
      <c r="AV720"/>
      <c r="AW720"/>
      <c r="AX720"/>
      <c r="AY720"/>
      <c r="AZ720"/>
      <c r="BA720"/>
      <c r="BB720"/>
      <c r="BC720"/>
      <c r="BD720"/>
      <c r="BE720"/>
      <c r="BF720"/>
      <c r="BG720"/>
      <c r="BH720"/>
      <c r="BI720"/>
      <c r="BJ720"/>
      <c r="BK720"/>
      <c r="BL720"/>
      <c r="BM720"/>
      <c r="BN720"/>
    </row>
    <row r="721" spans="1:66" ht="20.100000000000001" customHeight="1" outlineLevel="2">
      <c r="A721" s="57" t="s">
        <v>1408</v>
      </c>
      <c r="B721" s="60" t="s">
        <v>1409</v>
      </c>
      <c r="C721" s="57" t="s">
        <v>1504</v>
      </c>
      <c r="D721" s="70" t="s">
        <v>1502</v>
      </c>
      <c r="E721" s="62" t="s">
        <v>1444</v>
      </c>
      <c r="F721" s="33" t="s">
        <v>208</v>
      </c>
      <c r="G721" s="41" t="s">
        <v>1587</v>
      </c>
      <c r="H721" s="87" t="s">
        <v>1492</v>
      </c>
      <c r="I721" s="56" t="s">
        <v>1494</v>
      </c>
      <c r="J721" s="56" t="s">
        <v>1496</v>
      </c>
      <c r="K721" s="56" t="s">
        <v>1494</v>
      </c>
      <c r="L721" s="56" t="s">
        <v>1496</v>
      </c>
      <c r="M721" s="56">
        <v>1</v>
      </c>
      <c r="N721" s="92"/>
      <c r="O721" s="112"/>
      <c r="P721" s="69"/>
      <c r="Q721" s="69"/>
      <c r="R721" s="69">
        <v>21.189189189189189</v>
      </c>
      <c r="S721" s="68" t="s">
        <v>1498</v>
      </c>
      <c r="T721"/>
      <c r="U721"/>
      <c r="V721"/>
      <c r="W721"/>
      <c r="X721"/>
      <c r="Y721"/>
      <c r="Z721"/>
      <c r="AA721"/>
      <c r="AB721"/>
      <c r="AC721"/>
      <c r="AD721"/>
      <c r="AE721"/>
      <c r="AF721"/>
      <c r="AG721"/>
      <c r="AH721"/>
      <c r="AI721"/>
      <c r="AJ721"/>
      <c r="AK721"/>
      <c r="AL721"/>
      <c r="AM721"/>
      <c r="AN721"/>
      <c r="AO721"/>
      <c r="AP721"/>
      <c r="AQ721"/>
      <c r="AR721"/>
      <c r="AS721"/>
      <c r="AT721"/>
      <c r="AU721"/>
      <c r="AV721"/>
      <c r="AW721"/>
      <c r="AX721"/>
      <c r="AY721"/>
      <c r="AZ721"/>
      <c r="BA721"/>
      <c r="BB721"/>
      <c r="BC721"/>
      <c r="BD721"/>
      <c r="BE721"/>
      <c r="BF721"/>
      <c r="BG721"/>
      <c r="BH721"/>
      <c r="BI721"/>
      <c r="BJ721"/>
      <c r="BK721"/>
      <c r="BL721"/>
      <c r="BM721"/>
      <c r="BN721"/>
    </row>
    <row r="722" spans="1:66" ht="20.100000000000001" customHeight="1" outlineLevel="2">
      <c r="A722" s="24"/>
      <c r="B722" s="55"/>
      <c r="C722" s="24" t="s">
        <v>642</v>
      </c>
      <c r="D722" s="70" t="s">
        <v>1223</v>
      </c>
      <c r="E722" s="55">
        <v>14</v>
      </c>
      <c r="F722" s="33" t="s">
        <v>208</v>
      </c>
      <c r="G722" s="41" t="s">
        <v>209</v>
      </c>
      <c r="H722" s="90">
        <v>6</v>
      </c>
      <c r="I722" s="56"/>
      <c r="J722" s="56"/>
      <c r="K722" s="56"/>
      <c r="L722" s="56"/>
      <c r="M722" s="56"/>
      <c r="N722" s="92">
        <f>IF(H722&lt;25,1,1+(H722-25)/H722)</f>
        <v>1</v>
      </c>
      <c r="O722" s="56"/>
      <c r="P722" s="24"/>
      <c r="Q722" s="55"/>
      <c r="R722" s="55">
        <f>0.3*13*H722</f>
        <v>23.4</v>
      </c>
      <c r="S722" s="68" t="s">
        <v>1235</v>
      </c>
      <c r="T722"/>
      <c r="U722"/>
      <c r="V722"/>
      <c r="W722"/>
      <c r="X722"/>
      <c r="Y722"/>
      <c r="Z722"/>
      <c r="AA722"/>
      <c r="AB722"/>
      <c r="AC722"/>
      <c r="AD722"/>
      <c r="AE722"/>
      <c r="AF722"/>
      <c r="AG722"/>
      <c r="AH722"/>
      <c r="AI722"/>
      <c r="AJ722"/>
      <c r="AK722"/>
      <c r="AL722"/>
      <c r="AM722"/>
      <c r="AN722"/>
      <c r="AO722"/>
      <c r="AP722"/>
      <c r="AQ722"/>
      <c r="AR722"/>
      <c r="AS722"/>
      <c r="AT722"/>
      <c r="AU722"/>
      <c r="AV722"/>
      <c r="AW722"/>
      <c r="AX722"/>
      <c r="AY722"/>
      <c r="AZ722"/>
      <c r="BA722"/>
      <c r="BB722"/>
      <c r="BC722"/>
      <c r="BD722"/>
      <c r="BE722"/>
      <c r="BF722"/>
      <c r="BG722"/>
      <c r="BH722"/>
      <c r="BI722"/>
      <c r="BJ722"/>
      <c r="BK722"/>
      <c r="BL722"/>
      <c r="BM722"/>
      <c r="BN722"/>
    </row>
    <row r="723" spans="1:66" ht="20.100000000000001" customHeight="1" outlineLevel="2">
      <c r="A723" s="65"/>
      <c r="B723" s="66"/>
      <c r="C723" s="65"/>
      <c r="D723" s="70" t="s">
        <v>1702</v>
      </c>
      <c r="E723" s="66"/>
      <c r="F723" s="33" t="s">
        <v>208</v>
      </c>
      <c r="G723" s="41" t="s">
        <v>744</v>
      </c>
      <c r="H723" s="56">
        <v>13</v>
      </c>
      <c r="I723" s="67"/>
      <c r="J723" s="67"/>
      <c r="K723" s="67"/>
      <c r="L723" s="67"/>
      <c r="M723" s="112"/>
      <c r="N723" s="118"/>
      <c r="O723" s="112"/>
      <c r="P723" s="69"/>
      <c r="Q723" s="69"/>
      <c r="R723" s="69">
        <f>2*H723</f>
        <v>26</v>
      </c>
      <c r="S723" s="68" t="s">
        <v>1703</v>
      </c>
      <c r="T723"/>
      <c r="U723"/>
      <c r="V723"/>
      <c r="W723"/>
      <c r="X723"/>
      <c r="Y723"/>
      <c r="Z723"/>
      <c r="AA723"/>
      <c r="AB723"/>
      <c r="AC723"/>
      <c r="AD723"/>
      <c r="AE723"/>
      <c r="AF723"/>
      <c r="AG723"/>
      <c r="AH723"/>
      <c r="AI723"/>
      <c r="AJ723"/>
      <c r="AK723"/>
      <c r="AL723"/>
      <c r="AM723"/>
      <c r="AN723"/>
      <c r="AO723"/>
      <c r="AP723"/>
      <c r="AQ723"/>
      <c r="AR723"/>
      <c r="AS723"/>
      <c r="AT723"/>
      <c r="AU723"/>
      <c r="AV723"/>
      <c r="AW723"/>
      <c r="AX723"/>
      <c r="AY723"/>
      <c r="AZ723"/>
      <c r="BA723"/>
      <c r="BB723"/>
      <c r="BC723"/>
      <c r="BD723"/>
      <c r="BE723"/>
      <c r="BF723"/>
      <c r="BG723"/>
      <c r="BH723"/>
      <c r="BI723"/>
      <c r="BJ723"/>
      <c r="BK723"/>
      <c r="BL723"/>
      <c r="BM723"/>
      <c r="BN723"/>
    </row>
    <row r="724" spans="1:66" ht="20.100000000000001" customHeight="1" outlineLevel="2">
      <c r="A724" s="24"/>
      <c r="B724" s="41"/>
      <c r="C724" s="33" t="s">
        <v>611</v>
      </c>
      <c r="D724" s="70" t="s">
        <v>593</v>
      </c>
      <c r="E724" s="55"/>
      <c r="F724" s="33" t="s">
        <v>208</v>
      </c>
      <c r="G724" s="41" t="s">
        <v>744</v>
      </c>
      <c r="H724" s="56">
        <v>7</v>
      </c>
      <c r="I724" s="56"/>
      <c r="J724" s="56"/>
      <c r="K724" s="56"/>
      <c r="L724" s="56"/>
      <c r="M724" s="56"/>
      <c r="N724" s="56"/>
      <c r="O724" s="56"/>
      <c r="P724" s="24"/>
      <c r="Q724" s="55"/>
      <c r="R724" s="54">
        <f>H724*14</f>
        <v>98</v>
      </c>
      <c r="S724" s="24"/>
      <c r="T724"/>
      <c r="U724"/>
      <c r="V724"/>
      <c r="W724"/>
      <c r="X724"/>
      <c r="Y724"/>
      <c r="Z724"/>
      <c r="AA724"/>
      <c r="AB724"/>
      <c r="AC724"/>
      <c r="AD724"/>
      <c r="AE724"/>
      <c r="AF724"/>
      <c r="AG724"/>
      <c r="AH724"/>
      <c r="AI724"/>
      <c r="AJ724"/>
      <c r="AK724"/>
      <c r="AL724"/>
      <c r="AM724"/>
      <c r="AN724"/>
      <c r="AO724"/>
      <c r="AP724"/>
      <c r="AQ724"/>
      <c r="AR724"/>
      <c r="AS724"/>
      <c r="AT724"/>
      <c r="AU724"/>
      <c r="AV724"/>
      <c r="AW724"/>
      <c r="AX724"/>
      <c r="AY724"/>
      <c r="AZ724"/>
      <c r="BA724"/>
      <c r="BB724"/>
      <c r="BC724"/>
      <c r="BD724"/>
      <c r="BE724"/>
      <c r="BF724"/>
      <c r="BG724"/>
      <c r="BH724"/>
      <c r="BI724"/>
      <c r="BJ724"/>
      <c r="BK724"/>
      <c r="BL724"/>
      <c r="BM724"/>
      <c r="BN724"/>
    </row>
    <row r="725" spans="1:66" ht="20.100000000000001" customHeight="1" outlineLevel="1">
      <c r="A725" s="24"/>
      <c r="B725" s="41"/>
      <c r="C725" s="33"/>
      <c r="D725" s="70"/>
      <c r="E725" s="55"/>
      <c r="F725" s="125" t="s">
        <v>1848</v>
      </c>
      <c r="G725" s="41"/>
      <c r="H725" s="56"/>
      <c r="I725" s="56"/>
      <c r="J725" s="56"/>
      <c r="K725" s="56"/>
      <c r="L725" s="56"/>
      <c r="M725" s="56"/>
      <c r="N725" s="56"/>
      <c r="O725" s="56"/>
      <c r="P725" s="24"/>
      <c r="Q725" s="55"/>
      <c r="R725" s="54">
        <f>SUBTOTAL(9,R714:R724)</f>
        <v>559.60596784852919</v>
      </c>
      <c r="S725" s="24"/>
      <c r="T725" s="18"/>
      <c r="U725" s="18"/>
      <c r="V725" s="18"/>
      <c r="W725" s="18"/>
      <c r="X725" s="18"/>
      <c r="Y725" s="18"/>
      <c r="Z725" s="18"/>
      <c r="AA725" s="18"/>
      <c r="AB725" s="18"/>
      <c r="AC725" s="18"/>
      <c r="AD725" s="18"/>
      <c r="AE725" s="18"/>
      <c r="AF725" s="18"/>
      <c r="AG725" s="18"/>
      <c r="AH725" s="18"/>
      <c r="AI725" s="18"/>
      <c r="AJ725" s="18"/>
      <c r="AK725" s="18"/>
      <c r="AL725" s="18"/>
      <c r="AM725" s="18"/>
      <c r="AN725" s="18"/>
      <c r="AO725" s="18"/>
      <c r="AP725" s="18"/>
      <c r="AQ725" s="18"/>
      <c r="AR725" s="18"/>
      <c r="AS725" s="18"/>
      <c r="AT725" s="18"/>
      <c r="AU725" s="18"/>
      <c r="AV725" s="18"/>
      <c r="AW725" s="18"/>
      <c r="AX725" s="18"/>
      <c r="AY725" s="18"/>
      <c r="AZ725" s="18"/>
      <c r="BA725" s="18"/>
      <c r="BB725" s="18"/>
      <c r="BC725" s="18"/>
      <c r="BD725" s="18"/>
      <c r="BE725" s="18"/>
      <c r="BF725" s="18"/>
      <c r="BG725" s="18"/>
      <c r="BH725" s="18"/>
      <c r="BI725" s="18"/>
      <c r="BJ725" s="18"/>
      <c r="BK725" s="18"/>
      <c r="BL725" s="18"/>
      <c r="BM725" s="18"/>
      <c r="BN725" s="18"/>
    </row>
    <row r="726" spans="1:66" ht="20.100000000000001" customHeight="1" outlineLevel="2">
      <c r="A726" s="58" t="s">
        <v>1102</v>
      </c>
      <c r="B726" s="63" t="s">
        <v>1103</v>
      </c>
      <c r="C726" s="57" t="s">
        <v>642</v>
      </c>
      <c r="D726" s="70" t="s">
        <v>1082</v>
      </c>
      <c r="E726" s="61">
        <v>1</v>
      </c>
      <c r="F726" s="33" t="s">
        <v>450</v>
      </c>
      <c r="G726" s="41" t="s">
        <v>451</v>
      </c>
      <c r="H726" s="100">
        <v>24</v>
      </c>
      <c r="I726" s="56">
        <v>0</v>
      </c>
      <c r="J726" s="56">
        <v>0</v>
      </c>
      <c r="K726" s="56">
        <v>0</v>
      </c>
      <c r="L726" s="56">
        <v>0</v>
      </c>
      <c r="M726" s="56"/>
      <c r="N726" s="92">
        <f>IF(H726&lt;25,1,1+(H726-25)/H726)</f>
        <v>1</v>
      </c>
      <c r="O726" s="117">
        <v>1</v>
      </c>
      <c r="P726" s="24"/>
      <c r="Q726" s="64">
        <f>N726*E726*32</f>
        <v>32</v>
      </c>
      <c r="R726" s="64">
        <f>P726+Q726</f>
        <v>32</v>
      </c>
      <c r="S726" s="24"/>
      <c r="T726"/>
      <c r="U726"/>
      <c r="V726"/>
      <c r="W726"/>
      <c r="X726"/>
      <c r="Y726"/>
      <c r="Z726"/>
      <c r="AA726"/>
      <c r="AB726"/>
      <c r="AC726"/>
      <c r="AD726"/>
      <c r="AE726"/>
      <c r="AF726"/>
      <c r="AG726"/>
      <c r="AH726"/>
      <c r="AI726"/>
      <c r="AJ726"/>
      <c r="AK726"/>
      <c r="AL726"/>
      <c r="AM726"/>
      <c r="AN726"/>
      <c r="AO726"/>
      <c r="AP726"/>
      <c r="AQ726"/>
      <c r="AR726"/>
      <c r="AS726"/>
      <c r="AT726"/>
      <c r="AU726"/>
      <c r="AV726"/>
      <c r="AW726"/>
      <c r="AX726"/>
      <c r="AY726"/>
      <c r="AZ726"/>
      <c r="BA726"/>
      <c r="BB726"/>
      <c r="BC726"/>
      <c r="BD726"/>
      <c r="BE726"/>
      <c r="BF726"/>
      <c r="BG726"/>
      <c r="BH726"/>
      <c r="BI726"/>
      <c r="BJ726"/>
      <c r="BK726"/>
      <c r="BL726"/>
      <c r="BM726"/>
      <c r="BN726"/>
    </row>
    <row r="727" spans="1:66" ht="20.100000000000001" customHeight="1" outlineLevel="2">
      <c r="A727" s="24"/>
      <c r="B727" s="41" t="s">
        <v>832</v>
      </c>
      <c r="C727" s="24"/>
      <c r="D727" s="70" t="s">
        <v>822</v>
      </c>
      <c r="E727" s="55"/>
      <c r="F727" s="33" t="s">
        <v>450</v>
      </c>
      <c r="G727" s="41" t="s">
        <v>451</v>
      </c>
      <c r="H727" s="56"/>
      <c r="I727" s="56"/>
      <c r="J727" s="56"/>
      <c r="K727" s="56"/>
      <c r="L727" s="56"/>
      <c r="M727" s="56"/>
      <c r="N727" s="56"/>
      <c r="O727" s="56"/>
      <c r="P727" s="24"/>
      <c r="Q727" s="55"/>
      <c r="R727" s="55">
        <v>15</v>
      </c>
      <c r="S727" s="24"/>
      <c r="T727"/>
      <c r="U727"/>
      <c r="V727"/>
      <c r="W727"/>
      <c r="X727"/>
      <c r="Y727"/>
      <c r="Z727"/>
      <c r="AA727"/>
      <c r="AB727"/>
      <c r="AC727"/>
      <c r="AD727"/>
      <c r="AE727"/>
      <c r="AF727"/>
      <c r="AG727"/>
      <c r="AH727"/>
      <c r="AI727"/>
      <c r="AJ727"/>
      <c r="AK727"/>
      <c r="AL727"/>
      <c r="AM727"/>
      <c r="AN727"/>
      <c r="AO727"/>
      <c r="AP727"/>
      <c r="AQ727"/>
      <c r="AR727"/>
      <c r="AS727"/>
      <c r="AT727"/>
      <c r="AU727"/>
      <c r="AV727"/>
      <c r="AW727"/>
      <c r="AX727"/>
      <c r="AY727"/>
      <c r="AZ727"/>
      <c r="BA727"/>
      <c r="BB727"/>
      <c r="BC727"/>
      <c r="BD727"/>
      <c r="BE727"/>
      <c r="BF727"/>
      <c r="BG727"/>
      <c r="BH727"/>
      <c r="BI727"/>
      <c r="BJ727"/>
      <c r="BK727"/>
      <c r="BL727"/>
      <c r="BM727"/>
      <c r="BN727"/>
    </row>
    <row r="728" spans="1:66" ht="20.100000000000001" customHeight="1" outlineLevel="2">
      <c r="A728" s="33" t="s">
        <v>410</v>
      </c>
      <c r="B728" s="41" t="s">
        <v>1017</v>
      </c>
      <c r="C728" s="33" t="s">
        <v>611</v>
      </c>
      <c r="D728" s="70" t="s">
        <v>949</v>
      </c>
      <c r="E728" s="47">
        <v>3</v>
      </c>
      <c r="F728" s="33" t="s">
        <v>450</v>
      </c>
      <c r="G728" s="41" t="s">
        <v>451</v>
      </c>
      <c r="H728" s="44">
        <v>55</v>
      </c>
      <c r="I728" s="48">
        <v>48</v>
      </c>
      <c r="J728" s="48">
        <v>48</v>
      </c>
      <c r="K728" s="48">
        <v>0</v>
      </c>
      <c r="L728" s="48">
        <v>0</v>
      </c>
      <c r="M728" s="109"/>
      <c r="N728" s="92">
        <f>IF(H728&lt;25,1,1+(H728-25)/H728)</f>
        <v>1.5454545454545454</v>
      </c>
      <c r="O728" s="109">
        <v>1</v>
      </c>
      <c r="P728" s="34">
        <f>J728*N728*O728</f>
        <v>74.181818181818187</v>
      </c>
      <c r="Q728" s="34">
        <f>L728*M728*N728</f>
        <v>0</v>
      </c>
      <c r="R728" s="34">
        <f>P728+Q728</f>
        <v>74.181818181818187</v>
      </c>
      <c r="S728" s="31"/>
      <c r="T728"/>
      <c r="U728"/>
      <c r="V728"/>
      <c r="W728"/>
      <c r="X728"/>
      <c r="Y728"/>
      <c r="Z728"/>
      <c r="AA728"/>
      <c r="AB728"/>
      <c r="AC728"/>
      <c r="AD728"/>
      <c r="AE728"/>
      <c r="AF728"/>
      <c r="AG728"/>
      <c r="AH728"/>
      <c r="AI728"/>
      <c r="AJ728"/>
      <c r="AK728"/>
      <c r="AL728"/>
      <c r="AM728"/>
      <c r="AN728"/>
      <c r="AO728"/>
      <c r="AP728"/>
      <c r="AQ728"/>
      <c r="AR728"/>
      <c r="AS728"/>
      <c r="AT728"/>
      <c r="AU728"/>
      <c r="AV728"/>
      <c r="AW728"/>
      <c r="AX728"/>
      <c r="AY728"/>
      <c r="AZ728"/>
      <c r="BA728"/>
      <c r="BB728"/>
      <c r="BC728"/>
      <c r="BD728"/>
      <c r="BE728"/>
      <c r="BF728"/>
      <c r="BG728"/>
      <c r="BH728"/>
      <c r="BI728"/>
      <c r="BJ728"/>
      <c r="BK728"/>
      <c r="BL728"/>
      <c r="BM728"/>
      <c r="BN728"/>
    </row>
    <row r="729" spans="1:66" ht="20.100000000000001" customHeight="1" outlineLevel="2">
      <c r="A729" s="57" t="s">
        <v>1328</v>
      </c>
      <c r="B729" s="60" t="s">
        <v>1329</v>
      </c>
      <c r="C729" s="57" t="s">
        <v>1509</v>
      </c>
      <c r="D729" s="70" t="s">
        <v>1502</v>
      </c>
      <c r="E729" s="62" t="s">
        <v>1444</v>
      </c>
      <c r="F729" s="33" t="s">
        <v>450</v>
      </c>
      <c r="G729" s="41" t="s">
        <v>1579</v>
      </c>
      <c r="H729" s="87">
        <v>54</v>
      </c>
      <c r="I729" s="56" t="s">
        <v>1494</v>
      </c>
      <c r="J729" s="56" t="s">
        <v>1495</v>
      </c>
      <c r="K729" s="56" t="s">
        <v>1494</v>
      </c>
      <c r="L729" s="56" t="s">
        <v>1495</v>
      </c>
      <c r="M729" s="56">
        <v>1</v>
      </c>
      <c r="N729" s="92"/>
      <c r="O729" s="112"/>
      <c r="P729" s="69"/>
      <c r="Q729" s="69"/>
      <c r="R729" s="69">
        <v>24.592592592592595</v>
      </c>
      <c r="S729" s="68" t="s">
        <v>1498</v>
      </c>
      <c r="T729"/>
      <c r="U729"/>
      <c r="V729"/>
      <c r="W729"/>
      <c r="X729"/>
      <c r="Y729"/>
      <c r="Z729"/>
      <c r="AA729"/>
      <c r="AB729"/>
      <c r="AC729"/>
      <c r="AD729"/>
      <c r="AE729"/>
      <c r="AF729"/>
      <c r="AG729"/>
      <c r="AH729"/>
      <c r="AI729"/>
      <c r="AJ729"/>
      <c r="AK729"/>
      <c r="AL729"/>
      <c r="AM729"/>
      <c r="AN729"/>
      <c r="AO729"/>
      <c r="AP729"/>
      <c r="AQ729"/>
      <c r="AR729"/>
      <c r="AS729"/>
      <c r="AT729"/>
      <c r="AU729"/>
      <c r="AV729"/>
      <c r="AW729"/>
      <c r="AX729"/>
      <c r="AY729"/>
      <c r="AZ729"/>
      <c r="BA729"/>
      <c r="BB729"/>
      <c r="BC729"/>
      <c r="BD729"/>
      <c r="BE729"/>
      <c r="BF729"/>
      <c r="BG729"/>
      <c r="BH729"/>
      <c r="BI729"/>
      <c r="BJ729"/>
      <c r="BK729"/>
      <c r="BL729"/>
      <c r="BM729"/>
      <c r="BN729"/>
    </row>
    <row r="730" spans="1:66" ht="20.100000000000001" customHeight="1" outlineLevel="2">
      <c r="A730" s="33" t="s">
        <v>427</v>
      </c>
      <c r="B730" s="41" t="s">
        <v>1018</v>
      </c>
      <c r="C730" s="33" t="s">
        <v>611</v>
      </c>
      <c r="D730" s="70" t="s">
        <v>949</v>
      </c>
      <c r="E730" s="47">
        <v>3</v>
      </c>
      <c r="F730" s="33" t="s">
        <v>450</v>
      </c>
      <c r="G730" s="41" t="s">
        <v>451</v>
      </c>
      <c r="H730" s="44">
        <v>45</v>
      </c>
      <c r="I730" s="48">
        <v>48</v>
      </c>
      <c r="J730" s="48">
        <v>48</v>
      </c>
      <c r="K730" s="48">
        <v>0</v>
      </c>
      <c r="L730" s="48">
        <v>0</v>
      </c>
      <c r="M730" s="109"/>
      <c r="N730" s="92">
        <f>IF(H730&lt;25,1,1+(H730-25)/H730)</f>
        <v>1.4444444444444444</v>
      </c>
      <c r="O730" s="109">
        <v>1</v>
      </c>
      <c r="P730" s="34">
        <f>J730*N730*O730</f>
        <v>69.333333333333329</v>
      </c>
      <c r="Q730" s="34">
        <f>L730*M730*N730</f>
        <v>0</v>
      </c>
      <c r="R730" s="34">
        <f>P730+Q730</f>
        <v>69.333333333333329</v>
      </c>
      <c r="S730" s="31"/>
      <c r="T730"/>
      <c r="U730"/>
      <c r="V730"/>
      <c r="W730"/>
      <c r="X730"/>
      <c r="Y730"/>
      <c r="Z730"/>
      <c r="AA730"/>
      <c r="AB730"/>
      <c r="AC730"/>
      <c r="AD730"/>
      <c r="AE730"/>
      <c r="AF730"/>
      <c r="AG730"/>
      <c r="AH730"/>
      <c r="AI730"/>
      <c r="AJ730"/>
      <c r="AK730"/>
      <c r="AL730"/>
      <c r="AM730"/>
      <c r="AN730"/>
      <c r="AO730"/>
      <c r="AP730"/>
      <c r="AQ730"/>
      <c r="AR730"/>
      <c r="AS730"/>
      <c r="AT730"/>
      <c r="AU730"/>
      <c r="AV730"/>
      <c r="AW730"/>
      <c r="AX730"/>
      <c r="AY730"/>
      <c r="AZ730"/>
      <c r="BA730"/>
      <c r="BB730"/>
      <c r="BC730"/>
      <c r="BD730"/>
      <c r="BE730"/>
      <c r="BF730"/>
      <c r="BG730"/>
      <c r="BH730"/>
      <c r="BI730"/>
      <c r="BJ730"/>
      <c r="BK730"/>
      <c r="BL730"/>
      <c r="BM730"/>
      <c r="BN730"/>
    </row>
    <row r="731" spans="1:66" ht="20.100000000000001" customHeight="1" outlineLevel="2">
      <c r="A731" s="57" t="s">
        <v>1330</v>
      </c>
      <c r="B731" s="60" t="s">
        <v>1331</v>
      </c>
      <c r="C731" s="57" t="s">
        <v>1509</v>
      </c>
      <c r="D731" s="70" t="s">
        <v>1502</v>
      </c>
      <c r="E731" s="62" t="s">
        <v>1444</v>
      </c>
      <c r="F731" s="33" t="s">
        <v>450</v>
      </c>
      <c r="G731" s="41" t="s">
        <v>1579</v>
      </c>
      <c r="H731" s="87">
        <v>45</v>
      </c>
      <c r="I731" s="56" t="s">
        <v>1494</v>
      </c>
      <c r="J731" s="56" t="s">
        <v>1495</v>
      </c>
      <c r="K731" s="56" t="s">
        <v>1494</v>
      </c>
      <c r="L731" s="56" t="s">
        <v>1495</v>
      </c>
      <c r="M731" s="56">
        <v>1</v>
      </c>
      <c r="N731" s="92"/>
      <c r="O731" s="112"/>
      <c r="P731" s="69"/>
      <c r="Q731" s="69"/>
      <c r="R731" s="69">
        <v>23.111111111111111</v>
      </c>
      <c r="S731" s="68" t="s">
        <v>1498</v>
      </c>
      <c r="T731"/>
      <c r="U731"/>
      <c r="V731"/>
      <c r="W731"/>
      <c r="X731"/>
      <c r="Y731"/>
      <c r="Z731"/>
      <c r="AA731"/>
      <c r="AB731"/>
      <c r="AC731"/>
      <c r="AD731"/>
      <c r="AE731"/>
      <c r="AF731"/>
      <c r="AG731"/>
      <c r="AH731"/>
      <c r="AI731"/>
      <c r="AJ731"/>
      <c r="AK731"/>
      <c r="AL731"/>
      <c r="AM731"/>
      <c r="AN731"/>
      <c r="AO731"/>
      <c r="AP731"/>
      <c r="AQ731"/>
      <c r="AR731"/>
      <c r="AS731"/>
      <c r="AT731"/>
      <c r="AU731"/>
      <c r="AV731"/>
      <c r="AW731"/>
      <c r="AX731"/>
      <c r="AY731"/>
      <c r="AZ731"/>
      <c r="BA731"/>
      <c r="BB731"/>
      <c r="BC731"/>
      <c r="BD731"/>
      <c r="BE731"/>
      <c r="BF731"/>
      <c r="BG731"/>
      <c r="BH731"/>
      <c r="BI731"/>
      <c r="BJ731"/>
      <c r="BK731"/>
      <c r="BL731"/>
      <c r="BM731"/>
      <c r="BN731"/>
    </row>
    <row r="732" spans="1:66" ht="20.100000000000001" customHeight="1" outlineLevel="2">
      <c r="A732" s="24"/>
      <c r="B732" s="41" t="s">
        <v>1019</v>
      </c>
      <c r="C732" s="24"/>
      <c r="D732" s="70" t="s">
        <v>822</v>
      </c>
      <c r="E732" s="55"/>
      <c r="F732" s="33" t="s">
        <v>450</v>
      </c>
      <c r="G732" s="41" t="s">
        <v>451</v>
      </c>
      <c r="H732" s="56"/>
      <c r="I732" s="56"/>
      <c r="J732" s="56"/>
      <c r="K732" s="56"/>
      <c r="L732" s="56"/>
      <c r="M732" s="56"/>
      <c r="N732" s="56"/>
      <c r="O732" s="56"/>
      <c r="P732" s="24"/>
      <c r="Q732" s="55"/>
      <c r="R732" s="55">
        <v>15</v>
      </c>
      <c r="S732" s="24"/>
      <c r="T732"/>
      <c r="U732"/>
      <c r="V732"/>
      <c r="W732"/>
      <c r="X732"/>
      <c r="Y732"/>
      <c r="Z732"/>
      <c r="AA732"/>
      <c r="AB732"/>
      <c r="AC732"/>
      <c r="AD732"/>
      <c r="AE732"/>
      <c r="AF732"/>
      <c r="AG732"/>
      <c r="AH732"/>
      <c r="AI732"/>
      <c r="AJ732"/>
      <c r="AK732"/>
      <c r="AL732"/>
      <c r="AM732"/>
      <c r="AN732"/>
      <c r="AO732"/>
      <c r="AP732"/>
      <c r="AQ732"/>
      <c r="AR732"/>
      <c r="AS732"/>
      <c r="AT732"/>
      <c r="AU732"/>
      <c r="AV732"/>
      <c r="AW732"/>
      <c r="AX732"/>
      <c r="AY732"/>
      <c r="AZ732"/>
      <c r="BA732"/>
      <c r="BB732"/>
      <c r="BC732"/>
      <c r="BD732"/>
      <c r="BE732"/>
      <c r="BF732"/>
      <c r="BG732"/>
      <c r="BH732"/>
      <c r="BI732"/>
      <c r="BJ732"/>
      <c r="BK732"/>
      <c r="BL732"/>
      <c r="BM732"/>
      <c r="BN732"/>
    </row>
    <row r="733" spans="1:66" ht="20.100000000000001" customHeight="1" outlineLevel="2">
      <c r="A733" s="65"/>
      <c r="B733" s="66"/>
      <c r="C733" s="24" t="s">
        <v>642</v>
      </c>
      <c r="D733" s="70" t="s">
        <v>1223</v>
      </c>
      <c r="E733" s="55">
        <v>14</v>
      </c>
      <c r="F733" s="33" t="s">
        <v>450</v>
      </c>
      <c r="G733" s="41" t="s">
        <v>451</v>
      </c>
      <c r="H733" s="90">
        <v>6</v>
      </c>
      <c r="I733" s="67"/>
      <c r="J733" s="67"/>
      <c r="K733" s="67"/>
      <c r="L733" s="67"/>
      <c r="M733" s="112"/>
      <c r="N733" s="92">
        <f>IF(H733&lt;25,1,1+(H733-25)/H733)</f>
        <v>1</v>
      </c>
      <c r="O733" s="112"/>
      <c r="P733" s="69"/>
      <c r="Q733" s="69"/>
      <c r="R733" s="55">
        <f>0.3*13*H733</f>
        <v>23.4</v>
      </c>
      <c r="S733" s="24" t="s">
        <v>1235</v>
      </c>
      <c r="T733"/>
      <c r="U733"/>
      <c r="V733"/>
      <c r="W733"/>
      <c r="X733"/>
      <c r="Y733"/>
      <c r="Z733"/>
      <c r="AA733"/>
      <c r="AB733"/>
      <c r="AC733"/>
      <c r="AD733"/>
      <c r="AE733"/>
      <c r="AF733"/>
      <c r="AG733"/>
      <c r="AH733"/>
      <c r="AI733"/>
      <c r="AJ733"/>
      <c r="AK733"/>
      <c r="AL733"/>
      <c r="AM733"/>
      <c r="AN733"/>
      <c r="AO733"/>
      <c r="AP733"/>
      <c r="AQ733"/>
      <c r="AR733"/>
      <c r="AS733"/>
      <c r="AT733"/>
      <c r="AU733"/>
      <c r="AV733"/>
      <c r="AW733"/>
      <c r="AX733"/>
      <c r="AY733"/>
      <c r="AZ733"/>
      <c r="BA733"/>
      <c r="BB733"/>
      <c r="BC733"/>
      <c r="BD733"/>
      <c r="BE733"/>
      <c r="BF733"/>
      <c r="BG733"/>
      <c r="BH733"/>
      <c r="BI733"/>
      <c r="BJ733"/>
      <c r="BK733"/>
      <c r="BL733"/>
      <c r="BM733"/>
      <c r="BN733"/>
    </row>
    <row r="734" spans="1:66" ht="20.100000000000001" customHeight="1" outlineLevel="2">
      <c r="A734" s="65"/>
      <c r="B734" s="66"/>
      <c r="C734" s="65"/>
      <c r="D734" s="70" t="s">
        <v>1702</v>
      </c>
      <c r="E734" s="66"/>
      <c r="F734" s="33" t="s">
        <v>450</v>
      </c>
      <c r="G734" s="41" t="s">
        <v>745</v>
      </c>
      <c r="H734" s="56">
        <v>7</v>
      </c>
      <c r="I734" s="67"/>
      <c r="J734" s="67"/>
      <c r="K734" s="67"/>
      <c r="L734" s="67"/>
      <c r="M734" s="112"/>
      <c r="N734" s="118"/>
      <c r="O734" s="112"/>
      <c r="P734" s="69"/>
      <c r="Q734" s="69"/>
      <c r="R734" s="69">
        <f>2*H734</f>
        <v>14</v>
      </c>
      <c r="S734" s="68" t="s">
        <v>1703</v>
      </c>
      <c r="T734"/>
      <c r="U734"/>
      <c r="V734"/>
      <c r="W734"/>
      <c r="X734"/>
      <c r="Y734"/>
      <c r="Z734"/>
      <c r="AA734"/>
      <c r="AB734"/>
      <c r="AC734"/>
      <c r="AD734"/>
      <c r="AE734"/>
      <c r="AF734"/>
      <c r="AG734"/>
      <c r="AH734"/>
      <c r="AI734"/>
      <c r="AJ734"/>
      <c r="AK734"/>
      <c r="AL734"/>
      <c r="AM734"/>
      <c r="AN734"/>
      <c r="AO734"/>
      <c r="AP734"/>
      <c r="AQ734"/>
      <c r="AR734"/>
      <c r="AS734"/>
      <c r="AT734"/>
      <c r="AU734"/>
      <c r="AV734"/>
      <c r="AW734"/>
      <c r="AX734"/>
      <c r="AY734"/>
      <c r="AZ734"/>
      <c r="BA734"/>
      <c r="BB734"/>
      <c r="BC734"/>
      <c r="BD734"/>
      <c r="BE734"/>
      <c r="BF734"/>
      <c r="BG734"/>
      <c r="BH734"/>
      <c r="BI734"/>
      <c r="BJ734"/>
      <c r="BK734"/>
      <c r="BL734"/>
      <c r="BM734"/>
      <c r="BN734"/>
    </row>
    <row r="735" spans="1:66" ht="20.100000000000001" customHeight="1" outlineLevel="2">
      <c r="A735" s="24"/>
      <c r="B735" s="41"/>
      <c r="C735" s="33" t="s">
        <v>611</v>
      </c>
      <c r="D735" s="70" t="s">
        <v>593</v>
      </c>
      <c r="E735" s="55"/>
      <c r="F735" s="33" t="s">
        <v>450</v>
      </c>
      <c r="G735" s="41" t="s">
        <v>745</v>
      </c>
      <c r="H735" s="56">
        <v>3</v>
      </c>
      <c r="I735" s="56"/>
      <c r="J735" s="56"/>
      <c r="K735" s="56"/>
      <c r="L735" s="56"/>
      <c r="M735" s="56"/>
      <c r="N735" s="56"/>
      <c r="O735" s="56"/>
      <c r="P735" s="24"/>
      <c r="Q735" s="55"/>
      <c r="R735" s="54">
        <f>H735*14</f>
        <v>42</v>
      </c>
      <c r="S735" s="24"/>
      <c r="T735"/>
      <c r="U735"/>
      <c r="V735"/>
      <c r="W735"/>
      <c r="X735"/>
      <c r="Y735"/>
      <c r="Z735"/>
      <c r="AA735"/>
      <c r="AB735"/>
      <c r="AC735"/>
      <c r="AD735"/>
      <c r="AE735"/>
      <c r="AF735"/>
      <c r="AG735"/>
      <c r="AH735"/>
      <c r="AI735"/>
      <c r="AJ735"/>
      <c r="AK735"/>
      <c r="AL735"/>
      <c r="AM735"/>
      <c r="AN735"/>
      <c r="AO735"/>
      <c r="AP735"/>
      <c r="AQ735"/>
      <c r="AR735"/>
      <c r="AS735"/>
      <c r="AT735"/>
      <c r="AU735"/>
      <c r="AV735"/>
      <c r="AW735"/>
      <c r="AX735"/>
      <c r="AY735"/>
      <c r="AZ735"/>
      <c r="BA735"/>
      <c r="BB735"/>
      <c r="BC735"/>
      <c r="BD735"/>
      <c r="BE735"/>
      <c r="BF735"/>
      <c r="BG735"/>
      <c r="BH735"/>
      <c r="BI735"/>
      <c r="BJ735"/>
      <c r="BK735"/>
      <c r="BL735"/>
      <c r="BM735"/>
      <c r="BN735"/>
    </row>
    <row r="736" spans="1:66" ht="20.100000000000001" customHeight="1" outlineLevel="1">
      <c r="A736" s="24"/>
      <c r="B736" s="41"/>
      <c r="C736" s="33"/>
      <c r="D736" s="70"/>
      <c r="E736" s="55"/>
      <c r="F736" s="125" t="s">
        <v>1849</v>
      </c>
      <c r="G736" s="41"/>
      <c r="H736" s="56"/>
      <c r="I736" s="56"/>
      <c r="J736" s="56"/>
      <c r="K736" s="56"/>
      <c r="L736" s="56"/>
      <c r="M736" s="56"/>
      <c r="N736" s="56"/>
      <c r="O736" s="56"/>
      <c r="P736" s="24"/>
      <c r="Q736" s="55"/>
      <c r="R736" s="54">
        <f>SUBTOTAL(9,R726:R735)</f>
        <v>332.61885521885523</v>
      </c>
      <c r="S736" s="24"/>
      <c r="T736" s="18"/>
      <c r="U736" s="18"/>
      <c r="V736" s="18"/>
      <c r="W736" s="18"/>
      <c r="X736" s="18"/>
      <c r="Y736" s="18"/>
      <c r="Z736" s="18"/>
      <c r="AA736" s="18"/>
      <c r="AB736" s="18"/>
      <c r="AC736" s="18"/>
      <c r="AD736" s="18"/>
      <c r="AE736" s="18"/>
      <c r="AF736" s="18"/>
      <c r="AG736" s="18"/>
      <c r="AH736" s="18"/>
      <c r="AI736" s="18"/>
      <c r="AJ736" s="18"/>
      <c r="AK736" s="18"/>
      <c r="AL736" s="18"/>
      <c r="AM736" s="18"/>
      <c r="AN736" s="18"/>
      <c r="AO736" s="18"/>
      <c r="AP736" s="18"/>
      <c r="AQ736" s="18"/>
      <c r="AR736" s="18"/>
      <c r="AS736" s="18"/>
      <c r="AT736" s="18"/>
      <c r="AU736" s="18"/>
      <c r="AV736" s="18"/>
      <c r="AW736" s="18"/>
      <c r="AX736" s="18"/>
      <c r="AY736" s="18"/>
      <c r="AZ736" s="18"/>
      <c r="BA736" s="18"/>
      <c r="BB736" s="18"/>
      <c r="BC736" s="18"/>
      <c r="BD736" s="18"/>
      <c r="BE736" s="18"/>
      <c r="BF736" s="18"/>
      <c r="BG736" s="18"/>
      <c r="BH736" s="18"/>
      <c r="BI736" s="18"/>
      <c r="BJ736" s="18"/>
      <c r="BK736" s="18"/>
      <c r="BL736" s="18"/>
      <c r="BM736" s="18"/>
      <c r="BN736" s="18"/>
    </row>
    <row r="737" spans="1:66" ht="20.100000000000001" customHeight="1" outlineLevel="2">
      <c r="A737" s="24"/>
      <c r="B737" s="41" t="s">
        <v>1078</v>
      </c>
      <c r="C737" s="24"/>
      <c r="D737" s="70" t="s">
        <v>822</v>
      </c>
      <c r="E737" s="55"/>
      <c r="F737" s="33" t="s">
        <v>301</v>
      </c>
      <c r="G737" s="41" t="s">
        <v>302</v>
      </c>
      <c r="H737" s="56"/>
      <c r="I737" s="56"/>
      <c r="J737" s="56"/>
      <c r="K737" s="56"/>
      <c r="L737" s="56"/>
      <c r="M737" s="56"/>
      <c r="N737" s="56"/>
      <c r="O737" s="56"/>
      <c r="P737" s="24"/>
      <c r="Q737" s="55"/>
      <c r="R737" s="55">
        <v>15</v>
      </c>
      <c r="S737" s="24"/>
      <c r="T737"/>
      <c r="U737"/>
      <c r="V737"/>
      <c r="W737"/>
      <c r="X737"/>
      <c r="Y737"/>
      <c r="Z737"/>
      <c r="AA737"/>
      <c r="AB737"/>
      <c r="AC737"/>
      <c r="AD737"/>
      <c r="AE737"/>
      <c r="AF737"/>
      <c r="AG737"/>
      <c r="AH737"/>
      <c r="AI737"/>
      <c r="AJ737"/>
      <c r="AK737"/>
      <c r="AL737"/>
      <c r="AM737"/>
      <c r="AN737"/>
      <c r="AO737"/>
      <c r="AP737"/>
      <c r="AQ737"/>
      <c r="AR737"/>
      <c r="AS737"/>
      <c r="AT737"/>
      <c r="AU737"/>
      <c r="AV737"/>
      <c r="AW737"/>
      <c r="AX737"/>
      <c r="AY737"/>
      <c r="AZ737"/>
      <c r="BA737"/>
      <c r="BB737"/>
      <c r="BC737"/>
      <c r="BD737"/>
      <c r="BE737"/>
      <c r="BF737"/>
      <c r="BG737"/>
      <c r="BH737"/>
      <c r="BI737"/>
      <c r="BJ737"/>
      <c r="BK737"/>
      <c r="BL737"/>
      <c r="BM737"/>
      <c r="BN737"/>
    </row>
    <row r="738" spans="1:66" ht="20.100000000000001" customHeight="1" outlineLevel="2">
      <c r="A738" s="24"/>
      <c r="B738" s="41" t="s">
        <v>1020</v>
      </c>
      <c r="C738" s="24"/>
      <c r="D738" s="70" t="s">
        <v>822</v>
      </c>
      <c r="E738" s="55"/>
      <c r="F738" s="33" t="s">
        <v>301</v>
      </c>
      <c r="G738" s="41" t="s">
        <v>302</v>
      </c>
      <c r="H738" s="56"/>
      <c r="I738" s="56"/>
      <c r="J738" s="56"/>
      <c r="K738" s="56"/>
      <c r="L738" s="56"/>
      <c r="M738" s="56"/>
      <c r="N738" s="56"/>
      <c r="O738" s="56"/>
      <c r="P738" s="24"/>
      <c r="Q738" s="55"/>
      <c r="R738" s="55">
        <v>15</v>
      </c>
      <c r="S738" s="24"/>
      <c r="T738"/>
      <c r="U738"/>
      <c r="V738"/>
      <c r="W738"/>
      <c r="X738"/>
      <c r="Y738"/>
      <c r="Z738"/>
      <c r="AA738"/>
      <c r="AB738"/>
      <c r="AC738"/>
      <c r="AD738"/>
      <c r="AE738"/>
      <c r="AF738"/>
      <c r="AG738"/>
      <c r="AH738"/>
      <c r="AI738"/>
      <c r="AJ738"/>
      <c r="AK738"/>
      <c r="AL738"/>
      <c r="AM738"/>
      <c r="AN738"/>
      <c r="AO738"/>
      <c r="AP738"/>
      <c r="AQ738"/>
      <c r="AR738"/>
      <c r="AS738"/>
      <c r="AT738"/>
      <c r="AU738"/>
      <c r="AV738"/>
      <c r="AW738"/>
      <c r="AX738"/>
      <c r="AY738"/>
      <c r="AZ738"/>
      <c r="BA738"/>
      <c r="BB738"/>
      <c r="BC738"/>
      <c r="BD738"/>
      <c r="BE738"/>
      <c r="BF738"/>
      <c r="BG738"/>
      <c r="BH738"/>
      <c r="BI738"/>
      <c r="BJ738"/>
      <c r="BK738"/>
      <c r="BL738"/>
      <c r="BM738"/>
      <c r="BN738"/>
    </row>
    <row r="739" spans="1:66" ht="20.100000000000001" customHeight="1" outlineLevel="2">
      <c r="A739" s="33" t="s">
        <v>410</v>
      </c>
      <c r="B739" s="41" t="s">
        <v>411</v>
      </c>
      <c r="C739" s="33" t="s">
        <v>611</v>
      </c>
      <c r="D739" s="70" t="s">
        <v>949</v>
      </c>
      <c r="E739" s="47">
        <v>3</v>
      </c>
      <c r="F739" s="33" t="s">
        <v>301</v>
      </c>
      <c r="G739" s="41" t="s">
        <v>302</v>
      </c>
      <c r="H739" s="44">
        <v>55</v>
      </c>
      <c r="I739" s="48">
        <v>48</v>
      </c>
      <c r="J739" s="48">
        <v>48</v>
      </c>
      <c r="K739" s="48">
        <v>0</v>
      </c>
      <c r="L739" s="48">
        <v>0</v>
      </c>
      <c r="M739" s="109"/>
      <c r="N739" s="92">
        <f>IF(H739&lt;25,1,1+(H739-25)/H739)</f>
        <v>1.5454545454545454</v>
      </c>
      <c r="O739" s="109">
        <v>1</v>
      </c>
      <c r="P739" s="34">
        <f>J739*N739*O739</f>
        <v>74.181818181818187</v>
      </c>
      <c r="Q739" s="34">
        <f>L739*M739*N739</f>
        <v>0</v>
      </c>
      <c r="R739" s="34">
        <f>P739+Q739</f>
        <v>74.181818181818187</v>
      </c>
      <c r="S739" s="31"/>
      <c r="T739"/>
      <c r="U739"/>
      <c r="V739"/>
      <c r="W739"/>
      <c r="X739"/>
      <c r="Y739"/>
      <c r="Z739"/>
      <c r="AA739"/>
      <c r="AB739"/>
      <c r="AC739"/>
      <c r="AD739"/>
      <c r="AE739"/>
      <c r="AF739"/>
      <c r="AG739"/>
      <c r="AH739"/>
      <c r="AI739"/>
      <c r="AJ739"/>
      <c r="AK739"/>
      <c r="AL739"/>
      <c r="AM739"/>
      <c r="AN739"/>
      <c r="AO739"/>
      <c r="AP739"/>
      <c r="AQ739"/>
      <c r="AR739"/>
      <c r="AS739"/>
      <c r="AT739"/>
      <c r="AU739"/>
      <c r="AV739"/>
      <c r="AW739"/>
      <c r="AX739"/>
      <c r="AY739"/>
      <c r="AZ739"/>
      <c r="BA739"/>
      <c r="BB739"/>
      <c r="BC739"/>
      <c r="BD739"/>
      <c r="BE739"/>
      <c r="BF739"/>
      <c r="BG739"/>
      <c r="BH739"/>
      <c r="BI739"/>
      <c r="BJ739"/>
      <c r="BK739"/>
      <c r="BL739"/>
      <c r="BM739"/>
      <c r="BN739"/>
    </row>
    <row r="740" spans="1:66" ht="20.100000000000001" customHeight="1" outlineLevel="2">
      <c r="A740" s="57" t="s">
        <v>1328</v>
      </c>
      <c r="B740" s="60" t="s">
        <v>1329</v>
      </c>
      <c r="C740" s="57" t="s">
        <v>1509</v>
      </c>
      <c r="D740" s="70" t="s">
        <v>1502</v>
      </c>
      <c r="E740" s="62" t="s">
        <v>1444</v>
      </c>
      <c r="F740" s="33" t="s">
        <v>301</v>
      </c>
      <c r="G740" s="41" t="s">
        <v>1580</v>
      </c>
      <c r="H740" s="87">
        <v>56</v>
      </c>
      <c r="I740" s="56" t="s">
        <v>1494</v>
      </c>
      <c r="J740" s="56" t="s">
        <v>1495</v>
      </c>
      <c r="K740" s="56" t="s">
        <v>1494</v>
      </c>
      <c r="L740" s="56" t="s">
        <v>1495</v>
      </c>
      <c r="M740" s="56">
        <v>1</v>
      </c>
      <c r="N740" s="92"/>
      <c r="O740" s="112"/>
      <c r="P740" s="69"/>
      <c r="Q740" s="69"/>
      <c r="R740" s="69">
        <v>24.857142857142858</v>
      </c>
      <c r="S740" s="68" t="s">
        <v>1498</v>
      </c>
      <c r="T740"/>
      <c r="U740"/>
      <c r="V740"/>
      <c r="W740"/>
      <c r="X740"/>
      <c r="Y740"/>
      <c r="Z740"/>
      <c r="AA740"/>
      <c r="AB740"/>
      <c r="AC740"/>
      <c r="AD740"/>
      <c r="AE740"/>
      <c r="AF740"/>
      <c r="AG740"/>
      <c r="AH740"/>
      <c r="AI740"/>
      <c r="AJ740"/>
      <c r="AK740"/>
      <c r="AL740"/>
      <c r="AM740"/>
      <c r="AN740"/>
      <c r="AO740"/>
      <c r="AP740"/>
      <c r="AQ740"/>
      <c r="AR740"/>
      <c r="AS740"/>
      <c r="AT740"/>
      <c r="AU740"/>
      <c r="AV740"/>
      <c r="AW740"/>
      <c r="AX740"/>
      <c r="AY740"/>
      <c r="AZ740"/>
      <c r="BA740"/>
      <c r="BB740"/>
      <c r="BC740"/>
      <c r="BD740"/>
      <c r="BE740"/>
      <c r="BF740"/>
      <c r="BG740"/>
      <c r="BH740"/>
      <c r="BI740"/>
      <c r="BJ740"/>
      <c r="BK740"/>
      <c r="BL740"/>
      <c r="BM740"/>
      <c r="BN740"/>
    </row>
    <row r="741" spans="1:66" ht="20.100000000000001" customHeight="1" outlineLevel="2">
      <c r="A741" s="35" t="s">
        <v>297</v>
      </c>
      <c r="B741" s="41" t="s">
        <v>298</v>
      </c>
      <c r="C741" s="33" t="s">
        <v>642</v>
      </c>
      <c r="D741" s="70" t="s">
        <v>949</v>
      </c>
      <c r="E741" s="40">
        <v>3</v>
      </c>
      <c r="F741" s="33" t="s">
        <v>301</v>
      </c>
      <c r="G741" s="41" t="s">
        <v>302</v>
      </c>
      <c r="H741" s="99">
        <v>54</v>
      </c>
      <c r="I741" s="49">
        <v>48</v>
      </c>
      <c r="J741" s="49">
        <v>48</v>
      </c>
      <c r="K741" s="43">
        <v>0</v>
      </c>
      <c r="L741" s="49">
        <v>0</v>
      </c>
      <c r="M741" s="109"/>
      <c r="N741" s="92">
        <f>IF(H741&lt;25,1,1+(H741-25)/H741)</f>
        <v>1.5370370370370372</v>
      </c>
      <c r="O741" s="109">
        <v>1.2</v>
      </c>
      <c r="P741" s="34">
        <f>J741*N741*O741</f>
        <v>88.533333333333346</v>
      </c>
      <c r="Q741" s="34">
        <f>L741*M741*N741</f>
        <v>0</v>
      </c>
      <c r="R741" s="34">
        <f>P741+Q741</f>
        <v>88.533333333333346</v>
      </c>
      <c r="S741" s="31"/>
      <c r="T741"/>
      <c r="U741"/>
      <c r="V741"/>
      <c r="W741"/>
      <c r="X741"/>
      <c r="Y741"/>
      <c r="Z741"/>
      <c r="AA741"/>
      <c r="AB741"/>
      <c r="AC741"/>
      <c r="AD741"/>
      <c r="AE741"/>
      <c r="AF741"/>
      <c r="AG741"/>
      <c r="AH741"/>
      <c r="AI741"/>
      <c r="AJ741"/>
      <c r="AK741"/>
      <c r="AL741"/>
      <c r="AM741"/>
      <c r="AN741"/>
      <c r="AO741"/>
      <c r="AP741"/>
      <c r="AQ741"/>
      <c r="AR741"/>
      <c r="AS741"/>
      <c r="AT741"/>
      <c r="AU741"/>
      <c r="AV741"/>
      <c r="AW741"/>
      <c r="AX741"/>
      <c r="AY741"/>
      <c r="AZ741"/>
      <c r="BA741"/>
      <c r="BB741"/>
      <c r="BC741"/>
      <c r="BD741"/>
      <c r="BE741"/>
      <c r="BF741"/>
      <c r="BG741"/>
      <c r="BH741"/>
      <c r="BI741"/>
      <c r="BJ741"/>
      <c r="BK741"/>
      <c r="BL741"/>
      <c r="BM741"/>
      <c r="BN741"/>
    </row>
    <row r="742" spans="1:66" ht="20.100000000000001" customHeight="1" outlineLevel="2">
      <c r="A742" s="57" t="s">
        <v>1362</v>
      </c>
      <c r="B742" s="60" t="s">
        <v>1363</v>
      </c>
      <c r="C742" s="57" t="s">
        <v>1504</v>
      </c>
      <c r="D742" s="70" t="s">
        <v>1502</v>
      </c>
      <c r="E742" s="62" t="s">
        <v>1444</v>
      </c>
      <c r="F742" s="33" t="s">
        <v>301</v>
      </c>
      <c r="G742" s="41" t="s">
        <v>1580</v>
      </c>
      <c r="H742" s="87" t="s">
        <v>1483</v>
      </c>
      <c r="I742" s="56" t="s">
        <v>1494</v>
      </c>
      <c r="J742" s="56" t="s">
        <v>1496</v>
      </c>
      <c r="K742" s="56" t="s">
        <v>1494</v>
      </c>
      <c r="L742" s="56" t="s">
        <v>1496</v>
      </c>
      <c r="M742" s="56">
        <v>1</v>
      </c>
      <c r="N742" s="92"/>
      <c r="O742" s="112"/>
      <c r="P742" s="69"/>
      <c r="Q742" s="69"/>
      <c r="R742" s="69">
        <v>24.592592592592595</v>
      </c>
      <c r="S742" s="68" t="s">
        <v>1498</v>
      </c>
      <c r="T742"/>
      <c r="U742"/>
      <c r="V742"/>
      <c r="W742"/>
      <c r="X742"/>
      <c r="Y742"/>
      <c r="Z742"/>
      <c r="AA742"/>
      <c r="AB742"/>
      <c r="AC742"/>
      <c r="AD742"/>
      <c r="AE742"/>
      <c r="AF742"/>
      <c r="AG742"/>
      <c r="AH742"/>
      <c r="AI742"/>
      <c r="AJ742"/>
      <c r="AK742"/>
      <c r="AL742"/>
      <c r="AM742"/>
      <c r="AN742"/>
      <c r="AO742"/>
      <c r="AP742"/>
      <c r="AQ742"/>
      <c r="AR742"/>
      <c r="AS742"/>
      <c r="AT742"/>
      <c r="AU742"/>
      <c r="AV742"/>
      <c r="AW742"/>
      <c r="AX742"/>
      <c r="AY742"/>
      <c r="AZ742"/>
      <c r="BA742"/>
      <c r="BB742"/>
      <c r="BC742"/>
      <c r="BD742"/>
      <c r="BE742"/>
      <c r="BF742"/>
      <c r="BG742"/>
      <c r="BH742"/>
      <c r="BI742"/>
      <c r="BJ742"/>
      <c r="BK742"/>
      <c r="BL742"/>
      <c r="BM742"/>
      <c r="BN742"/>
    </row>
    <row r="743" spans="1:66" ht="20.100000000000001" customHeight="1" outlineLevel="2">
      <c r="A743" s="24"/>
      <c r="B743" s="41" t="s">
        <v>840</v>
      </c>
      <c r="C743" s="24"/>
      <c r="D743" s="70" t="s">
        <v>822</v>
      </c>
      <c r="E743" s="55"/>
      <c r="F743" s="33" t="s">
        <v>301</v>
      </c>
      <c r="G743" s="41" t="s">
        <v>302</v>
      </c>
      <c r="H743" s="56"/>
      <c r="I743" s="56"/>
      <c r="J743" s="56"/>
      <c r="K743" s="56"/>
      <c r="L743" s="56"/>
      <c r="M743" s="56"/>
      <c r="N743" s="56"/>
      <c r="O743" s="56"/>
      <c r="P743" s="24"/>
      <c r="Q743" s="55"/>
      <c r="R743" s="55">
        <v>15</v>
      </c>
      <c r="S743" s="24"/>
      <c r="T743"/>
      <c r="U743"/>
      <c r="V743"/>
      <c r="W743"/>
      <c r="X743"/>
      <c r="Y743"/>
      <c r="Z743"/>
      <c r="AA743"/>
      <c r="AB743"/>
      <c r="AC743"/>
      <c r="AD743"/>
      <c r="AE743"/>
      <c r="AF743"/>
      <c r="AG743"/>
      <c r="AH743"/>
      <c r="AI743"/>
      <c r="AJ743"/>
      <c r="AK743"/>
      <c r="AL743"/>
      <c r="AM743"/>
      <c r="AN743"/>
      <c r="AO743"/>
      <c r="AP743"/>
      <c r="AQ743"/>
      <c r="AR743"/>
      <c r="AS743"/>
      <c r="AT743"/>
      <c r="AU743"/>
      <c r="AV743"/>
      <c r="AW743"/>
      <c r="AX743"/>
      <c r="AY743"/>
      <c r="AZ743"/>
      <c r="BA743"/>
      <c r="BB743"/>
      <c r="BC743"/>
      <c r="BD743"/>
      <c r="BE743"/>
      <c r="BF743"/>
      <c r="BG743"/>
      <c r="BH743"/>
      <c r="BI743"/>
      <c r="BJ743"/>
      <c r="BK743"/>
      <c r="BL743"/>
      <c r="BM743"/>
      <c r="BN743"/>
    </row>
    <row r="744" spans="1:66" ht="20.100000000000001" customHeight="1" outlineLevel="2">
      <c r="A744" s="65"/>
      <c r="B744" s="66"/>
      <c r="C744" s="24" t="s">
        <v>642</v>
      </c>
      <c r="D744" s="70" t="s">
        <v>1223</v>
      </c>
      <c r="E744" s="55">
        <v>14</v>
      </c>
      <c r="F744" s="33" t="s">
        <v>301</v>
      </c>
      <c r="G744" s="41" t="s">
        <v>302</v>
      </c>
      <c r="H744" s="90">
        <v>4</v>
      </c>
      <c r="I744" s="67"/>
      <c r="J744" s="67"/>
      <c r="K744" s="67"/>
      <c r="L744" s="67"/>
      <c r="M744" s="112"/>
      <c r="N744" s="92">
        <f>IF(H744&lt;25,1,1+(H744-25)/H744)</f>
        <v>1</v>
      </c>
      <c r="O744" s="112"/>
      <c r="P744" s="69"/>
      <c r="Q744" s="69"/>
      <c r="R744" s="55">
        <f>0.3*13*H744</f>
        <v>15.6</v>
      </c>
      <c r="S744" s="68" t="s">
        <v>1235</v>
      </c>
      <c r="T744"/>
      <c r="U744"/>
      <c r="V744"/>
      <c r="W744"/>
      <c r="X744"/>
      <c r="Y744"/>
      <c r="Z744"/>
      <c r="AA744"/>
      <c r="AB744"/>
      <c r="AC744"/>
      <c r="AD744"/>
      <c r="AE744"/>
      <c r="AF744"/>
      <c r="AG744"/>
      <c r="AH744"/>
      <c r="AI744"/>
      <c r="AJ744"/>
      <c r="AK744"/>
      <c r="AL744"/>
      <c r="AM744"/>
      <c r="AN744"/>
      <c r="AO744"/>
      <c r="AP744"/>
      <c r="AQ744"/>
      <c r="AR744"/>
      <c r="AS744"/>
      <c r="AT744"/>
      <c r="AU744"/>
      <c r="AV744"/>
      <c r="AW744"/>
      <c r="AX744"/>
      <c r="AY744"/>
      <c r="AZ744"/>
      <c r="BA744"/>
      <c r="BB744"/>
      <c r="BC744"/>
      <c r="BD744"/>
      <c r="BE744"/>
      <c r="BF744"/>
      <c r="BG744"/>
      <c r="BH744"/>
      <c r="BI744"/>
      <c r="BJ744"/>
      <c r="BK744"/>
      <c r="BL744"/>
      <c r="BM744"/>
      <c r="BN744"/>
    </row>
    <row r="745" spans="1:66" ht="20.100000000000001" customHeight="1" outlineLevel="2">
      <c r="A745" s="65"/>
      <c r="B745" s="66"/>
      <c r="C745" s="65"/>
      <c r="D745" s="70" t="s">
        <v>1702</v>
      </c>
      <c r="E745" s="66"/>
      <c r="F745" s="33" t="s">
        <v>301</v>
      </c>
      <c r="G745" s="41" t="s">
        <v>746</v>
      </c>
      <c r="H745" s="56">
        <v>9</v>
      </c>
      <c r="I745" s="67"/>
      <c r="J745" s="67"/>
      <c r="K745" s="67"/>
      <c r="L745" s="67"/>
      <c r="M745" s="112"/>
      <c r="N745" s="118"/>
      <c r="O745" s="112"/>
      <c r="P745" s="69"/>
      <c r="Q745" s="69"/>
      <c r="R745" s="69">
        <f>2*H745</f>
        <v>18</v>
      </c>
      <c r="S745" s="68" t="s">
        <v>1703</v>
      </c>
      <c r="T745"/>
      <c r="U745"/>
      <c r="V745"/>
      <c r="W745"/>
      <c r="X745"/>
      <c r="Y745"/>
      <c r="Z745"/>
      <c r="AA745"/>
      <c r="AB745"/>
      <c r="AC745"/>
      <c r="AD745"/>
      <c r="AE745"/>
      <c r="AF745"/>
      <c r="AG745"/>
      <c r="AH745"/>
      <c r="AI745"/>
      <c r="AJ745"/>
      <c r="AK745"/>
      <c r="AL745"/>
      <c r="AM745"/>
      <c r="AN745"/>
      <c r="AO745"/>
      <c r="AP745"/>
      <c r="AQ745"/>
      <c r="AR745"/>
      <c r="AS745"/>
      <c r="AT745"/>
      <c r="AU745"/>
      <c r="AV745"/>
      <c r="AW745"/>
      <c r="AX745"/>
      <c r="AY745"/>
      <c r="AZ745"/>
      <c r="BA745"/>
      <c r="BB745"/>
      <c r="BC745"/>
      <c r="BD745"/>
      <c r="BE745"/>
      <c r="BF745"/>
      <c r="BG745"/>
      <c r="BH745"/>
      <c r="BI745"/>
      <c r="BJ745"/>
      <c r="BK745"/>
      <c r="BL745"/>
      <c r="BM745"/>
      <c r="BN745"/>
    </row>
    <row r="746" spans="1:66" ht="20.100000000000001" customHeight="1" outlineLevel="2">
      <c r="A746" s="24"/>
      <c r="B746" s="41"/>
      <c r="C746" s="33" t="s">
        <v>611</v>
      </c>
      <c r="D746" s="70" t="s">
        <v>593</v>
      </c>
      <c r="E746" s="55"/>
      <c r="F746" s="33" t="s">
        <v>301</v>
      </c>
      <c r="G746" s="41" t="s">
        <v>746</v>
      </c>
      <c r="H746" s="56">
        <v>4</v>
      </c>
      <c r="I746" s="56"/>
      <c r="J746" s="56"/>
      <c r="K746" s="56"/>
      <c r="L746" s="56"/>
      <c r="M746" s="56"/>
      <c r="N746" s="56"/>
      <c r="O746" s="56"/>
      <c r="P746" s="24"/>
      <c r="Q746" s="55"/>
      <c r="R746" s="54">
        <f>H746*14</f>
        <v>56</v>
      </c>
      <c r="S746" s="24"/>
      <c r="T746"/>
      <c r="U746"/>
      <c r="V746"/>
      <c r="W746"/>
      <c r="X746"/>
      <c r="Y746"/>
      <c r="Z746"/>
      <c r="AA746"/>
      <c r="AB746"/>
      <c r="AC746"/>
      <c r="AD746"/>
      <c r="AE746"/>
      <c r="AF746"/>
      <c r="AG746"/>
      <c r="AH746"/>
      <c r="AI746"/>
      <c r="AJ746"/>
      <c r="AK746"/>
      <c r="AL746"/>
      <c r="AM746"/>
      <c r="AN746"/>
      <c r="AO746"/>
      <c r="AP746"/>
      <c r="AQ746"/>
      <c r="AR746"/>
      <c r="AS746"/>
      <c r="AT746"/>
      <c r="AU746"/>
      <c r="AV746"/>
      <c r="AW746"/>
      <c r="AX746"/>
      <c r="AY746"/>
      <c r="AZ746"/>
      <c r="BA746"/>
      <c r="BB746"/>
      <c r="BC746"/>
      <c r="BD746"/>
      <c r="BE746"/>
      <c r="BF746"/>
      <c r="BG746"/>
      <c r="BH746"/>
      <c r="BI746"/>
      <c r="BJ746"/>
      <c r="BK746"/>
      <c r="BL746"/>
      <c r="BM746"/>
      <c r="BN746"/>
    </row>
    <row r="747" spans="1:66" ht="20.100000000000001" customHeight="1" outlineLevel="1">
      <c r="A747" s="24"/>
      <c r="B747" s="41"/>
      <c r="C747" s="33"/>
      <c r="D747" s="70"/>
      <c r="E747" s="55"/>
      <c r="F747" s="125" t="s">
        <v>1850</v>
      </c>
      <c r="G747" s="41"/>
      <c r="H747" s="56"/>
      <c r="I747" s="56"/>
      <c r="J747" s="56"/>
      <c r="K747" s="56"/>
      <c r="L747" s="56"/>
      <c r="M747" s="56"/>
      <c r="N747" s="56"/>
      <c r="O747" s="56"/>
      <c r="P747" s="24"/>
      <c r="Q747" s="55"/>
      <c r="R747" s="54">
        <f>SUBTOTAL(9,R737:R746)</f>
        <v>346.76488696488701</v>
      </c>
      <c r="S747" s="24"/>
      <c r="T747" s="18"/>
      <c r="U747" s="18"/>
      <c r="V747" s="18"/>
      <c r="W747" s="18"/>
      <c r="X747" s="18"/>
      <c r="Y747" s="18"/>
      <c r="Z747" s="18"/>
      <c r="AA747" s="18"/>
      <c r="AB747" s="18"/>
      <c r="AC747" s="18"/>
      <c r="AD747" s="18"/>
      <c r="AE747" s="18"/>
      <c r="AF747" s="18"/>
      <c r="AG747" s="18"/>
      <c r="AH747" s="18"/>
      <c r="AI747" s="18"/>
      <c r="AJ747" s="18"/>
      <c r="AK747" s="18"/>
      <c r="AL747" s="18"/>
      <c r="AM747" s="18"/>
      <c r="AN747" s="18"/>
      <c r="AO747" s="18"/>
      <c r="AP747" s="18"/>
      <c r="AQ747" s="18"/>
      <c r="AR747" s="18"/>
      <c r="AS747" s="18"/>
      <c r="AT747" s="18"/>
      <c r="AU747" s="18"/>
      <c r="AV747" s="18"/>
      <c r="AW747" s="18"/>
      <c r="AX747" s="18"/>
      <c r="AY747" s="18"/>
      <c r="AZ747" s="18"/>
      <c r="BA747" s="18"/>
      <c r="BB747" s="18"/>
      <c r="BC747" s="18"/>
      <c r="BD747" s="18"/>
      <c r="BE747" s="18"/>
      <c r="BF747" s="18"/>
      <c r="BG747" s="18"/>
      <c r="BH747" s="18"/>
      <c r="BI747" s="18"/>
      <c r="BJ747" s="18"/>
      <c r="BK747" s="18"/>
      <c r="BL747" s="18"/>
      <c r="BM747" s="18"/>
      <c r="BN747" s="18"/>
    </row>
    <row r="748" spans="1:66" ht="20.100000000000001" customHeight="1" outlineLevel="2">
      <c r="A748" s="35" t="s">
        <v>367</v>
      </c>
      <c r="B748" s="41" t="s">
        <v>368</v>
      </c>
      <c r="C748" s="33" t="s">
        <v>642</v>
      </c>
      <c r="D748" s="70" t="s">
        <v>949</v>
      </c>
      <c r="E748" s="40">
        <v>3</v>
      </c>
      <c r="F748" s="33" t="s">
        <v>369</v>
      </c>
      <c r="G748" s="41" t="s">
        <v>370</v>
      </c>
      <c r="H748" s="99">
        <v>20</v>
      </c>
      <c r="I748" s="49">
        <v>48</v>
      </c>
      <c r="J748" s="49">
        <v>48</v>
      </c>
      <c r="K748" s="43">
        <v>0</v>
      </c>
      <c r="L748" s="49">
        <v>0</v>
      </c>
      <c r="M748" s="109"/>
      <c r="N748" s="92">
        <f>IF(H748&lt;25,1,1+(H748-25)/H748)</f>
        <v>1</v>
      </c>
      <c r="O748" s="109">
        <v>1</v>
      </c>
      <c r="P748" s="34">
        <f>J748*N748*O748</f>
        <v>48</v>
      </c>
      <c r="Q748" s="34">
        <f>L748*M748*N748</f>
        <v>0</v>
      </c>
      <c r="R748" s="34">
        <f>P748+Q748</f>
        <v>48</v>
      </c>
      <c r="S748" s="31"/>
      <c r="T748"/>
      <c r="U748"/>
      <c r="V748"/>
      <c r="W748"/>
      <c r="X748"/>
      <c r="Y748"/>
      <c r="Z748"/>
      <c r="AA748"/>
      <c r="AB748"/>
      <c r="AC748"/>
      <c r="AD748"/>
      <c r="AE748"/>
      <c r="AF748"/>
      <c r="AG748"/>
      <c r="AH748"/>
      <c r="AI748"/>
      <c r="AJ748"/>
      <c r="AK748"/>
      <c r="AL748"/>
      <c r="AM748"/>
      <c r="AN748"/>
      <c r="AO748"/>
      <c r="AP748"/>
      <c r="AQ748"/>
      <c r="AR748"/>
      <c r="AS748"/>
      <c r="AT748"/>
      <c r="AU748"/>
      <c r="AV748"/>
      <c r="AW748"/>
      <c r="AX748"/>
      <c r="AY748"/>
      <c r="AZ748"/>
      <c r="BA748"/>
      <c r="BB748"/>
      <c r="BC748"/>
      <c r="BD748"/>
      <c r="BE748"/>
      <c r="BF748"/>
      <c r="BG748"/>
      <c r="BH748"/>
      <c r="BI748"/>
      <c r="BJ748"/>
      <c r="BK748"/>
      <c r="BL748"/>
      <c r="BM748"/>
      <c r="BN748"/>
    </row>
    <row r="749" spans="1:66" ht="20.100000000000001" customHeight="1" outlineLevel="2">
      <c r="A749" s="57" t="s">
        <v>1426</v>
      </c>
      <c r="B749" s="60" t="s">
        <v>1427</v>
      </c>
      <c r="C749" s="57" t="s">
        <v>1636</v>
      </c>
      <c r="D749" s="70" t="s">
        <v>1632</v>
      </c>
      <c r="E749" s="62" t="s">
        <v>1444</v>
      </c>
      <c r="F749" s="33" t="s">
        <v>369</v>
      </c>
      <c r="G749" s="41" t="s">
        <v>1643</v>
      </c>
      <c r="H749" s="87" t="s">
        <v>1468</v>
      </c>
      <c r="I749" s="56" t="s">
        <v>1494</v>
      </c>
      <c r="J749" s="56" t="s">
        <v>1496</v>
      </c>
      <c r="K749" s="56" t="s">
        <v>1494</v>
      </c>
      <c r="L749" s="56" t="s">
        <v>1496</v>
      </c>
      <c r="M749" s="56">
        <v>1</v>
      </c>
      <c r="N749" s="92"/>
      <c r="O749" s="112"/>
      <c r="P749" s="69"/>
      <c r="Q749" s="69"/>
      <c r="R749" s="69">
        <v>16</v>
      </c>
      <c r="S749" s="68" t="s">
        <v>1498</v>
      </c>
      <c r="T749"/>
      <c r="U749"/>
      <c r="V749"/>
      <c r="W749"/>
      <c r="X749"/>
      <c r="Y749"/>
      <c r="Z749"/>
      <c r="AA749"/>
      <c r="AB749"/>
      <c r="AC749"/>
      <c r="AD749"/>
      <c r="AE749"/>
      <c r="AF749"/>
      <c r="AG749"/>
      <c r="AH749"/>
      <c r="AI749"/>
      <c r="AJ749"/>
      <c r="AK749"/>
      <c r="AL749"/>
      <c r="AM749"/>
      <c r="AN749"/>
      <c r="AO749"/>
      <c r="AP749"/>
      <c r="AQ749"/>
      <c r="AR749"/>
      <c r="AS749"/>
      <c r="AT749"/>
      <c r="AU749"/>
      <c r="AV749"/>
      <c r="AW749"/>
      <c r="AX749"/>
      <c r="AY749"/>
      <c r="AZ749"/>
      <c r="BA749"/>
      <c r="BB749"/>
      <c r="BC749"/>
      <c r="BD749"/>
      <c r="BE749"/>
      <c r="BF749"/>
      <c r="BG749"/>
      <c r="BH749"/>
      <c r="BI749"/>
      <c r="BJ749"/>
      <c r="BK749"/>
      <c r="BL749"/>
      <c r="BM749"/>
      <c r="BN749"/>
    </row>
    <row r="750" spans="1:66" ht="20.100000000000001" customHeight="1" outlineLevel="2">
      <c r="A750" s="65"/>
      <c r="B750" s="66"/>
      <c r="C750" s="24" t="s">
        <v>642</v>
      </c>
      <c r="D750" s="70" t="s">
        <v>1223</v>
      </c>
      <c r="E750" s="55">
        <v>14</v>
      </c>
      <c r="F750" s="33" t="s">
        <v>369</v>
      </c>
      <c r="G750" s="41" t="s">
        <v>370</v>
      </c>
      <c r="H750" s="90">
        <v>3</v>
      </c>
      <c r="I750" s="67"/>
      <c r="J750" s="67"/>
      <c r="K750" s="67"/>
      <c r="L750" s="67"/>
      <c r="M750" s="112"/>
      <c r="N750" s="92">
        <f>IF(H750&lt;25,1,1+(H750-25)/H750)</f>
        <v>1</v>
      </c>
      <c r="O750" s="112"/>
      <c r="P750" s="69"/>
      <c r="Q750" s="69"/>
      <c r="R750" s="55">
        <f>0.3*13*H750</f>
        <v>11.7</v>
      </c>
      <c r="S750" s="68" t="s">
        <v>1235</v>
      </c>
      <c r="T750"/>
      <c r="U750"/>
      <c r="V750"/>
      <c r="W750"/>
      <c r="X750"/>
      <c r="Y750"/>
      <c r="Z750"/>
      <c r="AA750"/>
      <c r="AB750"/>
      <c r="AC750"/>
      <c r="AD750"/>
      <c r="AE750"/>
      <c r="AF750"/>
      <c r="AG750"/>
      <c r="AH750"/>
      <c r="AI750"/>
      <c r="AJ750"/>
      <c r="AK750"/>
      <c r="AL750"/>
      <c r="AM750"/>
      <c r="AN750"/>
      <c r="AO750"/>
      <c r="AP750"/>
      <c r="AQ750"/>
      <c r="AR750"/>
      <c r="AS750"/>
      <c r="AT750"/>
      <c r="AU750"/>
      <c r="AV750"/>
      <c r="AW750"/>
      <c r="AX750"/>
      <c r="AY750"/>
      <c r="AZ750"/>
      <c r="BA750"/>
      <c r="BB750"/>
      <c r="BC750"/>
      <c r="BD750"/>
      <c r="BE750"/>
      <c r="BF750"/>
      <c r="BG750"/>
      <c r="BH750"/>
      <c r="BI750"/>
      <c r="BJ750"/>
      <c r="BK750"/>
      <c r="BL750"/>
      <c r="BM750"/>
      <c r="BN750"/>
    </row>
    <row r="751" spans="1:66" ht="20.100000000000001" customHeight="1" outlineLevel="2">
      <c r="A751" s="65"/>
      <c r="B751" s="66"/>
      <c r="C751" s="65"/>
      <c r="D751" s="70" t="s">
        <v>1702</v>
      </c>
      <c r="E751" s="66"/>
      <c r="F751" s="33" t="s">
        <v>369</v>
      </c>
      <c r="G751" s="41" t="s">
        <v>747</v>
      </c>
      <c r="H751" s="56">
        <v>1</v>
      </c>
      <c r="I751" s="67"/>
      <c r="J751" s="67"/>
      <c r="K751" s="67"/>
      <c r="L751" s="67"/>
      <c r="M751" s="112"/>
      <c r="N751" s="118"/>
      <c r="O751" s="112"/>
      <c r="P751" s="69"/>
      <c r="Q751" s="69"/>
      <c r="R751" s="69">
        <f>2*H751</f>
        <v>2</v>
      </c>
      <c r="S751" s="68" t="s">
        <v>1703</v>
      </c>
      <c r="T751"/>
      <c r="U751"/>
      <c r="V751"/>
      <c r="W751"/>
      <c r="X751"/>
      <c r="Y751"/>
      <c r="Z751"/>
      <c r="AA751"/>
      <c r="AB751"/>
      <c r="AC751"/>
      <c r="AD751"/>
      <c r="AE751"/>
      <c r="AF751"/>
      <c r="AG751"/>
      <c r="AH751"/>
      <c r="AI751"/>
      <c r="AJ751"/>
      <c r="AK751"/>
      <c r="AL751"/>
      <c r="AM751"/>
      <c r="AN751"/>
      <c r="AO751"/>
      <c r="AP751"/>
      <c r="AQ751"/>
      <c r="AR751"/>
      <c r="AS751"/>
      <c r="AT751"/>
      <c r="AU751"/>
      <c r="AV751"/>
      <c r="AW751"/>
      <c r="AX751"/>
      <c r="AY751"/>
      <c r="AZ751"/>
      <c r="BA751"/>
      <c r="BB751"/>
      <c r="BC751"/>
      <c r="BD751"/>
      <c r="BE751"/>
      <c r="BF751"/>
      <c r="BG751"/>
      <c r="BH751"/>
      <c r="BI751"/>
      <c r="BJ751"/>
      <c r="BK751"/>
      <c r="BL751"/>
      <c r="BM751"/>
      <c r="BN751"/>
    </row>
    <row r="752" spans="1:66" ht="20.100000000000001" customHeight="1" outlineLevel="2">
      <c r="A752" s="24"/>
      <c r="B752" s="41"/>
      <c r="C752" s="33" t="s">
        <v>611</v>
      </c>
      <c r="D752" s="70" t="s">
        <v>593</v>
      </c>
      <c r="E752" s="55"/>
      <c r="F752" s="33" t="s">
        <v>369</v>
      </c>
      <c r="G752" s="41" t="s">
        <v>747</v>
      </c>
      <c r="H752" s="56">
        <v>2</v>
      </c>
      <c r="I752" s="56"/>
      <c r="J752" s="56"/>
      <c r="K752" s="56"/>
      <c r="L752" s="56"/>
      <c r="M752" s="56"/>
      <c r="N752" s="56"/>
      <c r="O752" s="56"/>
      <c r="P752" s="24"/>
      <c r="Q752" s="55"/>
      <c r="R752" s="54">
        <f>H752*14</f>
        <v>28</v>
      </c>
      <c r="S752" s="24"/>
      <c r="T752"/>
      <c r="U752"/>
      <c r="V752"/>
      <c r="W752"/>
      <c r="X752"/>
      <c r="Y752"/>
      <c r="Z752"/>
      <c r="AA752"/>
      <c r="AB752"/>
      <c r="AC752"/>
      <c r="AD752"/>
      <c r="AE752"/>
      <c r="AF752"/>
      <c r="AG752"/>
      <c r="AH752"/>
      <c r="AI752"/>
      <c r="AJ752"/>
      <c r="AK752"/>
      <c r="AL752"/>
      <c r="AM752"/>
      <c r="AN752"/>
      <c r="AO752"/>
      <c r="AP752"/>
      <c r="AQ752"/>
      <c r="AR752"/>
      <c r="AS752"/>
      <c r="AT752"/>
      <c r="AU752"/>
      <c r="AV752"/>
      <c r="AW752"/>
      <c r="AX752"/>
      <c r="AY752"/>
      <c r="AZ752"/>
      <c r="BA752"/>
      <c r="BB752"/>
      <c r="BC752"/>
      <c r="BD752"/>
      <c r="BE752"/>
      <c r="BF752"/>
      <c r="BG752"/>
      <c r="BH752"/>
      <c r="BI752"/>
      <c r="BJ752"/>
      <c r="BK752"/>
      <c r="BL752"/>
      <c r="BM752"/>
      <c r="BN752"/>
    </row>
    <row r="753" spans="1:66" ht="20.100000000000001" customHeight="1" outlineLevel="1">
      <c r="A753" s="24"/>
      <c r="B753" s="41"/>
      <c r="C753" s="33"/>
      <c r="D753" s="70"/>
      <c r="E753" s="55"/>
      <c r="F753" s="125" t="s">
        <v>1851</v>
      </c>
      <c r="G753" s="41"/>
      <c r="H753" s="56"/>
      <c r="I753" s="56"/>
      <c r="J753" s="56"/>
      <c r="K753" s="56"/>
      <c r="L753" s="56"/>
      <c r="M753" s="56"/>
      <c r="N753" s="56"/>
      <c r="O753" s="56"/>
      <c r="P753" s="24"/>
      <c r="Q753" s="55"/>
      <c r="R753" s="54">
        <f>SUBTOTAL(9,R748:R752)</f>
        <v>105.7</v>
      </c>
      <c r="S753" s="24"/>
      <c r="T753" s="18"/>
      <c r="U753" s="18"/>
      <c r="V753" s="18"/>
      <c r="W753" s="18"/>
      <c r="X753" s="18"/>
      <c r="Y753" s="18"/>
      <c r="Z753" s="18"/>
      <c r="AA753" s="18"/>
      <c r="AB753" s="18"/>
      <c r="AC753" s="18"/>
      <c r="AD753" s="18"/>
      <c r="AE753" s="18"/>
      <c r="AF753" s="18"/>
      <c r="AG753" s="18"/>
      <c r="AH753" s="18"/>
      <c r="AI753" s="18"/>
      <c r="AJ753" s="18"/>
      <c r="AK753" s="18"/>
      <c r="AL753" s="18"/>
      <c r="AM753" s="18"/>
      <c r="AN753" s="18"/>
      <c r="AO753" s="18"/>
      <c r="AP753" s="18"/>
      <c r="AQ753" s="18"/>
      <c r="AR753" s="18"/>
      <c r="AS753" s="18"/>
      <c r="AT753" s="18"/>
      <c r="AU753" s="18"/>
      <c r="AV753" s="18"/>
      <c r="AW753" s="18"/>
      <c r="AX753" s="18"/>
      <c r="AY753" s="18"/>
      <c r="AZ753" s="18"/>
      <c r="BA753" s="18"/>
      <c r="BB753" s="18"/>
      <c r="BC753" s="18"/>
      <c r="BD753" s="18"/>
      <c r="BE753" s="18"/>
      <c r="BF753" s="18"/>
      <c r="BG753" s="18"/>
      <c r="BH753" s="18"/>
      <c r="BI753" s="18"/>
      <c r="BJ753" s="18"/>
      <c r="BK753" s="18"/>
      <c r="BL753" s="18"/>
      <c r="BM753" s="18"/>
      <c r="BN753" s="18"/>
    </row>
    <row r="754" spans="1:66" ht="20.100000000000001" customHeight="1" outlineLevel="2">
      <c r="A754" s="35" t="s">
        <v>229</v>
      </c>
      <c r="B754" s="41" t="s">
        <v>230</v>
      </c>
      <c r="C754" s="33" t="s">
        <v>642</v>
      </c>
      <c r="D754" s="70" t="s">
        <v>949</v>
      </c>
      <c r="E754" s="40">
        <v>3</v>
      </c>
      <c r="F754" s="33" t="s">
        <v>231</v>
      </c>
      <c r="G754" s="41" t="s">
        <v>232</v>
      </c>
      <c r="H754" s="99">
        <v>23</v>
      </c>
      <c r="I754" s="49">
        <v>48</v>
      </c>
      <c r="J754" s="49">
        <v>48</v>
      </c>
      <c r="K754" s="43">
        <v>0</v>
      </c>
      <c r="L754" s="49">
        <v>0</v>
      </c>
      <c r="M754" s="109"/>
      <c r="N754" s="92">
        <f>IF(H754&lt;25,1,1+(H754-25)/H754)</f>
        <v>1</v>
      </c>
      <c r="O754" s="109">
        <v>1.2</v>
      </c>
      <c r="P754" s="34">
        <f>J754*N754*O754</f>
        <v>57.599999999999994</v>
      </c>
      <c r="Q754" s="34">
        <f>L754*M754*N754</f>
        <v>0</v>
      </c>
      <c r="R754" s="34">
        <f>P754+Q754</f>
        <v>57.599999999999994</v>
      </c>
      <c r="S754" s="31"/>
      <c r="T754"/>
      <c r="U754"/>
      <c r="V754"/>
      <c r="W754"/>
      <c r="X754"/>
      <c r="Y754"/>
      <c r="Z754"/>
      <c r="AA754"/>
      <c r="AB754"/>
      <c r="AC754"/>
      <c r="AD754"/>
      <c r="AE754"/>
      <c r="AF754"/>
      <c r="AG754"/>
      <c r="AH754"/>
      <c r="AI754"/>
      <c r="AJ754"/>
      <c r="AK754"/>
      <c r="AL754"/>
      <c r="AM754"/>
      <c r="AN754"/>
      <c r="AO754"/>
      <c r="AP754"/>
      <c r="AQ754"/>
      <c r="AR754"/>
      <c r="AS754"/>
      <c r="AT754"/>
      <c r="AU754"/>
      <c r="AV754"/>
      <c r="AW754"/>
      <c r="AX754"/>
      <c r="AY754"/>
      <c r="AZ754"/>
      <c r="BA754"/>
      <c r="BB754"/>
      <c r="BC754"/>
      <c r="BD754"/>
      <c r="BE754"/>
      <c r="BF754"/>
      <c r="BG754"/>
      <c r="BH754"/>
      <c r="BI754"/>
      <c r="BJ754"/>
      <c r="BK754"/>
      <c r="BL754"/>
      <c r="BM754"/>
      <c r="BN754"/>
    </row>
    <row r="755" spans="1:66" ht="20.100000000000001" customHeight="1" outlineLevel="2">
      <c r="A755" s="57" t="s">
        <v>1316</v>
      </c>
      <c r="B755" s="60" t="s">
        <v>1317</v>
      </c>
      <c r="C755" s="57" t="s">
        <v>1504</v>
      </c>
      <c r="D755" s="70" t="s">
        <v>1502</v>
      </c>
      <c r="E755" s="62" t="s">
        <v>1444</v>
      </c>
      <c r="F755" s="33" t="s">
        <v>231</v>
      </c>
      <c r="G755" s="41" t="s">
        <v>1576</v>
      </c>
      <c r="H755" s="87" t="s">
        <v>1448</v>
      </c>
      <c r="I755" s="56" t="s">
        <v>1494</v>
      </c>
      <c r="J755" s="56" t="s">
        <v>1496</v>
      </c>
      <c r="K755" s="56" t="s">
        <v>1494</v>
      </c>
      <c r="L755" s="56" t="s">
        <v>1496</v>
      </c>
      <c r="M755" s="56">
        <v>2</v>
      </c>
      <c r="N755" s="92"/>
      <c r="O755" s="112"/>
      <c r="P755" s="69"/>
      <c r="Q755" s="69"/>
      <c r="R755" s="69">
        <v>32</v>
      </c>
      <c r="S755" s="68" t="s">
        <v>1498</v>
      </c>
      <c r="T755"/>
      <c r="U755"/>
      <c r="V755"/>
      <c r="W755"/>
      <c r="X755"/>
      <c r="Y755"/>
      <c r="Z755"/>
      <c r="AA755"/>
      <c r="AB755"/>
      <c r="AC755"/>
      <c r="AD755"/>
      <c r="AE755"/>
      <c r="AF755"/>
      <c r="AG755"/>
      <c r="AH755"/>
      <c r="AI755"/>
      <c r="AJ755"/>
      <c r="AK755"/>
      <c r="AL755"/>
      <c r="AM755"/>
      <c r="AN755"/>
      <c r="AO755"/>
      <c r="AP755"/>
      <c r="AQ755"/>
      <c r="AR755"/>
      <c r="AS755"/>
      <c r="AT755"/>
      <c r="AU755"/>
      <c r="AV755"/>
      <c r="AW755"/>
      <c r="AX755"/>
      <c r="AY755"/>
      <c r="AZ755"/>
      <c r="BA755"/>
      <c r="BB755"/>
      <c r="BC755"/>
      <c r="BD755"/>
      <c r="BE755"/>
      <c r="BF755"/>
      <c r="BG755"/>
      <c r="BH755"/>
      <c r="BI755"/>
      <c r="BJ755"/>
      <c r="BK755"/>
      <c r="BL755"/>
      <c r="BM755"/>
      <c r="BN755"/>
    </row>
    <row r="756" spans="1:66" ht="20.100000000000001" customHeight="1" outlineLevel="2">
      <c r="A756" s="24"/>
      <c r="B756" s="41" t="s">
        <v>872</v>
      </c>
      <c r="C756" s="24"/>
      <c r="D756" s="70" t="s">
        <v>822</v>
      </c>
      <c r="E756" s="55"/>
      <c r="F756" s="33" t="s">
        <v>231</v>
      </c>
      <c r="G756" s="41" t="s">
        <v>232</v>
      </c>
      <c r="H756" s="56"/>
      <c r="I756" s="56"/>
      <c r="J756" s="56"/>
      <c r="K756" s="56"/>
      <c r="L756" s="56"/>
      <c r="M756" s="56"/>
      <c r="N756" s="56"/>
      <c r="O756" s="56"/>
      <c r="P756" s="24"/>
      <c r="Q756" s="55"/>
      <c r="R756" s="55">
        <v>15</v>
      </c>
      <c r="S756" s="24"/>
      <c r="T756"/>
      <c r="U756"/>
      <c r="V756"/>
      <c r="W756"/>
      <c r="X756"/>
      <c r="Y756"/>
      <c r="Z756"/>
      <c r="AA756"/>
      <c r="AB756"/>
      <c r="AC756"/>
      <c r="AD756"/>
      <c r="AE756"/>
      <c r="AF756"/>
      <c r="AG756"/>
      <c r="AH756"/>
      <c r="AI756"/>
      <c r="AJ756"/>
      <c r="AK756"/>
      <c r="AL756"/>
      <c r="AM756"/>
      <c r="AN756"/>
      <c r="AO756"/>
      <c r="AP756"/>
      <c r="AQ756"/>
      <c r="AR756"/>
      <c r="AS756"/>
      <c r="AT756"/>
      <c r="AU756"/>
      <c r="AV756"/>
      <c r="AW756"/>
      <c r="AX756"/>
      <c r="AY756"/>
      <c r="AZ756"/>
      <c r="BA756"/>
      <c r="BB756"/>
      <c r="BC756"/>
      <c r="BD756"/>
      <c r="BE756"/>
      <c r="BF756"/>
      <c r="BG756"/>
      <c r="BH756"/>
      <c r="BI756"/>
      <c r="BJ756"/>
      <c r="BK756"/>
      <c r="BL756"/>
      <c r="BM756"/>
      <c r="BN756"/>
    </row>
    <row r="757" spans="1:66" ht="20.100000000000001" customHeight="1" outlineLevel="2">
      <c r="A757" s="24"/>
      <c r="B757" s="41" t="s">
        <v>902</v>
      </c>
      <c r="C757" s="24"/>
      <c r="D757" s="70" t="s">
        <v>822</v>
      </c>
      <c r="E757" s="55"/>
      <c r="F757" s="33" t="s">
        <v>231</v>
      </c>
      <c r="G757" s="41" t="s">
        <v>934</v>
      </c>
      <c r="H757" s="56"/>
      <c r="I757" s="56"/>
      <c r="J757" s="56"/>
      <c r="K757" s="56"/>
      <c r="L757" s="56"/>
      <c r="M757" s="56"/>
      <c r="N757" s="56"/>
      <c r="O757" s="56"/>
      <c r="P757" s="24"/>
      <c r="Q757" s="55"/>
      <c r="R757" s="55">
        <v>15</v>
      </c>
      <c r="S757" s="24"/>
      <c r="T757"/>
      <c r="U757"/>
      <c r="V757"/>
      <c r="W757"/>
      <c r="X757"/>
      <c r="Y757"/>
      <c r="Z757"/>
      <c r="AA757"/>
      <c r="AB757"/>
      <c r="AC757"/>
      <c r="AD757"/>
      <c r="AE757"/>
      <c r="AF757"/>
      <c r="AG757"/>
      <c r="AH757"/>
      <c r="AI757"/>
      <c r="AJ757"/>
      <c r="AK757"/>
      <c r="AL757"/>
      <c r="AM757"/>
      <c r="AN757"/>
      <c r="AO757"/>
      <c r="AP757"/>
      <c r="AQ757"/>
      <c r="AR757"/>
      <c r="AS757"/>
      <c r="AT757"/>
      <c r="AU757"/>
      <c r="AV757"/>
      <c r="AW757"/>
      <c r="AX757"/>
      <c r="AY757"/>
      <c r="AZ757"/>
      <c r="BA757"/>
      <c r="BB757"/>
      <c r="BC757"/>
      <c r="BD757"/>
      <c r="BE757"/>
      <c r="BF757"/>
      <c r="BG757"/>
      <c r="BH757"/>
      <c r="BI757"/>
      <c r="BJ757"/>
      <c r="BK757"/>
      <c r="BL757"/>
      <c r="BM757"/>
      <c r="BN757"/>
    </row>
    <row r="758" spans="1:66" ht="20.100000000000001" customHeight="1" outlineLevel="2">
      <c r="A758" s="65"/>
      <c r="B758" s="66"/>
      <c r="C758" s="24" t="s">
        <v>642</v>
      </c>
      <c r="D758" s="70" t="s">
        <v>1223</v>
      </c>
      <c r="E758" s="55">
        <v>14</v>
      </c>
      <c r="F758" s="33" t="s">
        <v>231</v>
      </c>
      <c r="G758" s="41" t="s">
        <v>232</v>
      </c>
      <c r="H758" s="90">
        <v>1</v>
      </c>
      <c r="I758" s="67"/>
      <c r="J758" s="67"/>
      <c r="K758" s="67"/>
      <c r="L758" s="67"/>
      <c r="M758" s="112"/>
      <c r="N758" s="92">
        <f>IF(H758&lt;25,1,1+(H758-25)/H758)</f>
        <v>1</v>
      </c>
      <c r="O758" s="112"/>
      <c r="P758" s="69"/>
      <c r="Q758" s="69"/>
      <c r="R758" s="55">
        <f>0.3*13*H758</f>
        <v>3.9</v>
      </c>
      <c r="S758" s="68" t="s">
        <v>1235</v>
      </c>
      <c r="T758"/>
      <c r="U758"/>
      <c r="V758"/>
      <c r="W758"/>
      <c r="X758"/>
      <c r="Y758"/>
      <c r="Z758"/>
      <c r="AA758"/>
      <c r="AB758"/>
      <c r="AC758"/>
      <c r="AD758"/>
      <c r="AE758"/>
      <c r="AF758"/>
      <c r="AG758"/>
      <c r="AH758"/>
      <c r="AI758"/>
      <c r="AJ758"/>
      <c r="AK758"/>
      <c r="AL758"/>
      <c r="AM758"/>
      <c r="AN758"/>
      <c r="AO758"/>
      <c r="AP758"/>
      <c r="AQ758"/>
      <c r="AR758"/>
      <c r="AS758"/>
      <c r="AT758"/>
      <c r="AU758"/>
      <c r="AV758"/>
      <c r="AW758"/>
      <c r="AX758"/>
      <c r="AY758"/>
      <c r="AZ758"/>
      <c r="BA758"/>
      <c r="BB758"/>
      <c r="BC758"/>
      <c r="BD758"/>
      <c r="BE758"/>
      <c r="BF758"/>
      <c r="BG758"/>
      <c r="BH758"/>
      <c r="BI758"/>
      <c r="BJ758"/>
      <c r="BK758"/>
      <c r="BL758"/>
      <c r="BM758"/>
      <c r="BN758"/>
    </row>
    <row r="759" spans="1:66" ht="20.100000000000001" customHeight="1" outlineLevel="2">
      <c r="A759" s="65"/>
      <c r="B759" s="66"/>
      <c r="C759" s="65"/>
      <c r="D759" s="70" t="s">
        <v>1719</v>
      </c>
      <c r="E759" s="66"/>
      <c r="F759" s="33" t="s">
        <v>231</v>
      </c>
      <c r="G759" s="41" t="s">
        <v>1721</v>
      </c>
      <c r="H759" s="56"/>
      <c r="I759" s="67"/>
      <c r="J759" s="67"/>
      <c r="K759" s="67"/>
      <c r="L759" s="67"/>
      <c r="M759" s="112"/>
      <c r="N759" s="118"/>
      <c r="O759" s="112"/>
      <c r="P759" s="69"/>
      <c r="Q759" s="69"/>
      <c r="R759" s="69">
        <v>30</v>
      </c>
      <c r="S759" s="68" t="s">
        <v>1722</v>
      </c>
      <c r="T759"/>
      <c r="U759"/>
      <c r="V759"/>
      <c r="W759"/>
      <c r="X759"/>
      <c r="Y759"/>
      <c r="Z759"/>
      <c r="AA759"/>
      <c r="AB759"/>
      <c r="AC759"/>
      <c r="AD759"/>
      <c r="AE759"/>
      <c r="AF759"/>
      <c r="AG759"/>
      <c r="AH759"/>
      <c r="AI759"/>
      <c r="AJ759"/>
      <c r="AK759"/>
      <c r="AL759"/>
      <c r="AM759"/>
      <c r="AN759"/>
      <c r="AO759"/>
      <c r="AP759"/>
      <c r="AQ759"/>
      <c r="AR759"/>
      <c r="AS759"/>
      <c r="AT759"/>
      <c r="AU759"/>
      <c r="AV759"/>
      <c r="AW759"/>
      <c r="AX759"/>
      <c r="AY759"/>
      <c r="AZ759"/>
      <c r="BA759"/>
      <c r="BB759"/>
      <c r="BC759"/>
      <c r="BD759"/>
      <c r="BE759"/>
      <c r="BF759"/>
      <c r="BG759"/>
      <c r="BH759"/>
      <c r="BI759"/>
      <c r="BJ759"/>
      <c r="BK759"/>
      <c r="BL759"/>
      <c r="BM759"/>
      <c r="BN759"/>
    </row>
    <row r="760" spans="1:66" ht="20.100000000000001" customHeight="1" outlineLevel="2">
      <c r="A760" s="65"/>
      <c r="B760" s="66"/>
      <c r="C760" s="65"/>
      <c r="D760" s="70" t="s">
        <v>1702</v>
      </c>
      <c r="E760" s="66"/>
      <c r="F760" s="33" t="s">
        <v>231</v>
      </c>
      <c r="G760" s="41" t="s">
        <v>748</v>
      </c>
      <c r="H760" s="56">
        <v>3</v>
      </c>
      <c r="I760" s="67"/>
      <c r="J760" s="67"/>
      <c r="K760" s="67"/>
      <c r="L760" s="67"/>
      <c r="M760" s="112"/>
      <c r="N760" s="118"/>
      <c r="O760" s="112"/>
      <c r="P760" s="69"/>
      <c r="Q760" s="69"/>
      <c r="R760" s="69">
        <f>2*H760</f>
        <v>6</v>
      </c>
      <c r="S760" s="68" t="s">
        <v>1703</v>
      </c>
      <c r="T760"/>
      <c r="U760"/>
      <c r="V760"/>
      <c r="W760"/>
      <c r="X760"/>
      <c r="Y760"/>
      <c r="Z760"/>
      <c r="AA760"/>
      <c r="AB760"/>
      <c r="AC760"/>
      <c r="AD760"/>
      <c r="AE760"/>
      <c r="AF760"/>
      <c r="AG760"/>
      <c r="AH760"/>
      <c r="AI760"/>
      <c r="AJ760"/>
      <c r="AK760"/>
      <c r="AL760"/>
      <c r="AM760"/>
      <c r="AN760"/>
      <c r="AO760"/>
      <c r="AP760"/>
      <c r="AQ760"/>
      <c r="AR760"/>
      <c r="AS760"/>
      <c r="AT760"/>
      <c r="AU760"/>
      <c r="AV760"/>
      <c r="AW760"/>
      <c r="AX760"/>
      <c r="AY760"/>
      <c r="AZ760"/>
      <c r="BA760"/>
      <c r="BB760"/>
      <c r="BC760"/>
      <c r="BD760"/>
      <c r="BE760"/>
      <c r="BF760"/>
      <c r="BG760"/>
      <c r="BH760"/>
      <c r="BI760"/>
      <c r="BJ760"/>
      <c r="BK760"/>
      <c r="BL760"/>
      <c r="BM760"/>
      <c r="BN760"/>
    </row>
    <row r="761" spans="1:66" ht="20.100000000000001" customHeight="1" outlineLevel="2">
      <c r="A761" s="24"/>
      <c r="B761" s="41"/>
      <c r="C761" s="33" t="s">
        <v>611</v>
      </c>
      <c r="D761" s="70" t="s">
        <v>593</v>
      </c>
      <c r="E761" s="55"/>
      <c r="F761" s="33" t="s">
        <v>231</v>
      </c>
      <c r="G761" s="41" t="s">
        <v>748</v>
      </c>
      <c r="H761" s="56">
        <v>3</v>
      </c>
      <c r="I761" s="56"/>
      <c r="J761" s="56"/>
      <c r="K761" s="56"/>
      <c r="L761" s="56"/>
      <c r="M761" s="56"/>
      <c r="N761" s="56"/>
      <c r="O761" s="56"/>
      <c r="P761" s="24"/>
      <c r="Q761" s="55"/>
      <c r="R761" s="54">
        <f>H761*14</f>
        <v>42</v>
      </c>
      <c r="S761" s="24"/>
      <c r="T761"/>
      <c r="U761"/>
      <c r="V761"/>
      <c r="W761"/>
      <c r="X761"/>
      <c r="Y761"/>
      <c r="Z761"/>
      <c r="AA761"/>
      <c r="AB761"/>
      <c r="AC761"/>
      <c r="AD761"/>
      <c r="AE761"/>
      <c r="AF761"/>
      <c r="AG761"/>
      <c r="AH761"/>
      <c r="AI761"/>
      <c r="AJ761"/>
      <c r="AK761"/>
      <c r="AL761"/>
      <c r="AM761"/>
      <c r="AN761"/>
      <c r="AO761"/>
      <c r="AP761"/>
      <c r="AQ761"/>
      <c r="AR761"/>
      <c r="AS761"/>
      <c r="AT761"/>
      <c r="AU761"/>
      <c r="AV761"/>
      <c r="AW761"/>
      <c r="AX761"/>
      <c r="AY761"/>
      <c r="AZ761"/>
      <c r="BA761"/>
      <c r="BB761"/>
      <c r="BC761"/>
      <c r="BD761"/>
      <c r="BE761"/>
      <c r="BF761"/>
      <c r="BG761"/>
      <c r="BH761"/>
      <c r="BI761"/>
      <c r="BJ761"/>
      <c r="BK761"/>
      <c r="BL761"/>
      <c r="BM761"/>
      <c r="BN761"/>
    </row>
    <row r="762" spans="1:66" ht="20.100000000000001" customHeight="1" outlineLevel="1">
      <c r="A762" s="24"/>
      <c r="B762" s="41"/>
      <c r="C762" s="33"/>
      <c r="D762" s="70"/>
      <c r="E762" s="55"/>
      <c r="F762" s="125" t="s">
        <v>1852</v>
      </c>
      <c r="G762" s="41"/>
      <c r="H762" s="56"/>
      <c r="I762" s="56"/>
      <c r="J762" s="56"/>
      <c r="K762" s="56"/>
      <c r="L762" s="56"/>
      <c r="M762" s="56"/>
      <c r="N762" s="56"/>
      <c r="O762" s="56"/>
      <c r="P762" s="24"/>
      <c r="Q762" s="55"/>
      <c r="R762" s="54">
        <f>SUBTOTAL(9,R754:R761)</f>
        <v>201.5</v>
      </c>
      <c r="S762" s="24"/>
      <c r="T762" s="18"/>
      <c r="U762" s="18"/>
      <c r="V762" s="18"/>
      <c r="W762" s="18"/>
      <c r="X762" s="18"/>
      <c r="Y762" s="18"/>
      <c r="Z762" s="18"/>
      <c r="AA762" s="18"/>
      <c r="AB762" s="18"/>
      <c r="AC762" s="18"/>
      <c r="AD762" s="18"/>
      <c r="AE762" s="18"/>
      <c r="AF762" s="18"/>
      <c r="AG762" s="18"/>
      <c r="AH762" s="18"/>
      <c r="AI762" s="18"/>
      <c r="AJ762" s="18"/>
      <c r="AK762" s="18"/>
      <c r="AL762" s="18"/>
      <c r="AM762" s="18"/>
      <c r="AN762" s="18"/>
      <c r="AO762" s="18"/>
      <c r="AP762" s="18"/>
      <c r="AQ762" s="18"/>
      <c r="AR762" s="18"/>
      <c r="AS762" s="18"/>
      <c r="AT762" s="18"/>
      <c r="AU762" s="18"/>
      <c r="AV762" s="18"/>
      <c r="AW762" s="18"/>
      <c r="AX762" s="18"/>
      <c r="AY762" s="18"/>
      <c r="AZ762" s="18"/>
      <c r="BA762" s="18"/>
      <c r="BB762" s="18"/>
      <c r="BC762" s="18"/>
      <c r="BD762" s="18"/>
      <c r="BE762" s="18"/>
      <c r="BF762" s="18"/>
      <c r="BG762" s="18"/>
      <c r="BH762" s="18"/>
      <c r="BI762" s="18"/>
      <c r="BJ762" s="18"/>
      <c r="BK762" s="18"/>
      <c r="BL762" s="18"/>
      <c r="BM762" s="18"/>
      <c r="BN762" s="18"/>
    </row>
    <row r="763" spans="1:66" ht="20.100000000000001" customHeight="1" outlineLevel="2">
      <c r="A763" s="24"/>
      <c r="B763" s="41" t="s">
        <v>1021</v>
      </c>
      <c r="C763" s="24"/>
      <c r="D763" s="70" t="s">
        <v>822</v>
      </c>
      <c r="E763" s="55"/>
      <c r="F763" s="33" t="s">
        <v>359</v>
      </c>
      <c r="G763" s="41" t="s">
        <v>360</v>
      </c>
      <c r="H763" s="56"/>
      <c r="I763" s="56"/>
      <c r="J763" s="56"/>
      <c r="K763" s="56"/>
      <c r="L763" s="56"/>
      <c r="M763" s="56"/>
      <c r="N763" s="56"/>
      <c r="O763" s="56"/>
      <c r="P763" s="24"/>
      <c r="Q763" s="55"/>
      <c r="R763" s="55">
        <v>15</v>
      </c>
      <c r="S763" s="24"/>
      <c r="T763"/>
      <c r="U763"/>
      <c r="V763"/>
      <c r="W763"/>
      <c r="X763"/>
      <c r="Y763"/>
      <c r="Z763"/>
      <c r="AA763"/>
      <c r="AB763"/>
      <c r="AC763"/>
      <c r="AD763"/>
      <c r="AE763"/>
      <c r="AF763"/>
      <c r="AG763"/>
      <c r="AH763"/>
      <c r="AI763"/>
      <c r="AJ763"/>
      <c r="AK763"/>
      <c r="AL763"/>
      <c r="AM763"/>
      <c r="AN763"/>
      <c r="AO763"/>
      <c r="AP763"/>
      <c r="AQ763"/>
      <c r="AR763"/>
      <c r="AS763"/>
      <c r="AT763"/>
      <c r="AU763"/>
      <c r="AV763"/>
      <c r="AW763"/>
      <c r="AX763"/>
      <c r="AY763"/>
      <c r="AZ763"/>
      <c r="BA763"/>
      <c r="BB763"/>
      <c r="BC763"/>
      <c r="BD763"/>
      <c r="BE763"/>
      <c r="BF763"/>
      <c r="BG763"/>
      <c r="BH763"/>
      <c r="BI763"/>
      <c r="BJ763"/>
      <c r="BK763"/>
      <c r="BL763"/>
      <c r="BM763"/>
      <c r="BN763"/>
    </row>
    <row r="764" spans="1:66" ht="20.100000000000001" customHeight="1" outlineLevel="2">
      <c r="A764" s="35" t="s">
        <v>357</v>
      </c>
      <c r="B764" s="41" t="s">
        <v>358</v>
      </c>
      <c r="C764" s="33" t="s">
        <v>642</v>
      </c>
      <c r="D764" s="70" t="s">
        <v>949</v>
      </c>
      <c r="E764" s="40">
        <v>3</v>
      </c>
      <c r="F764" s="33" t="s">
        <v>359</v>
      </c>
      <c r="G764" s="41" t="s">
        <v>360</v>
      </c>
      <c r="H764" s="99">
        <v>40</v>
      </c>
      <c r="I764" s="49">
        <v>48</v>
      </c>
      <c r="J764" s="49">
        <v>48</v>
      </c>
      <c r="K764" s="49">
        <v>0</v>
      </c>
      <c r="L764" s="49">
        <v>0</v>
      </c>
      <c r="M764" s="109"/>
      <c r="N764" s="92">
        <f>IF(H764&lt;25,1,1+(H764-25)/H764)</f>
        <v>1.375</v>
      </c>
      <c r="O764" s="109">
        <v>1</v>
      </c>
      <c r="P764" s="34">
        <f>J764*N764*O764</f>
        <v>66</v>
      </c>
      <c r="Q764" s="34">
        <f>L764*M764*N764</f>
        <v>0</v>
      </c>
      <c r="R764" s="34">
        <f>P764+Q764</f>
        <v>66</v>
      </c>
      <c r="S764" s="31"/>
      <c r="T764"/>
      <c r="U764"/>
      <c r="V764"/>
      <c r="W764"/>
      <c r="X764"/>
      <c r="Y764"/>
      <c r="Z764"/>
      <c r="AA764"/>
      <c r="AB764"/>
      <c r="AC764"/>
      <c r="AD764"/>
      <c r="AE764"/>
      <c r="AF764"/>
      <c r="AG764"/>
      <c r="AH764"/>
      <c r="AI764"/>
      <c r="AJ764"/>
      <c r="AK764"/>
      <c r="AL764"/>
      <c r="AM764"/>
      <c r="AN764"/>
      <c r="AO764"/>
      <c r="AP764"/>
      <c r="AQ764"/>
      <c r="AR764"/>
      <c r="AS764"/>
      <c r="AT764"/>
      <c r="AU764"/>
      <c r="AV764"/>
      <c r="AW764"/>
      <c r="AX764"/>
      <c r="AY764"/>
      <c r="AZ764"/>
      <c r="BA764"/>
      <c r="BB764"/>
      <c r="BC764"/>
      <c r="BD764"/>
      <c r="BE764"/>
      <c r="BF764"/>
      <c r="BG764"/>
      <c r="BH764"/>
      <c r="BI764"/>
      <c r="BJ764"/>
      <c r="BK764"/>
      <c r="BL764"/>
      <c r="BM764"/>
      <c r="BN764"/>
    </row>
    <row r="765" spans="1:66" ht="20.100000000000001" customHeight="1" outlineLevel="2">
      <c r="A765" s="57" t="s">
        <v>1412</v>
      </c>
      <c r="B765" s="60" t="s">
        <v>1413</v>
      </c>
      <c r="C765" s="57" t="s">
        <v>1504</v>
      </c>
      <c r="D765" s="70" t="s">
        <v>1502</v>
      </c>
      <c r="E765" s="62" t="s">
        <v>1444</v>
      </c>
      <c r="F765" s="33" t="s">
        <v>359</v>
      </c>
      <c r="G765" s="41" t="s">
        <v>1626</v>
      </c>
      <c r="H765" s="87" t="s">
        <v>1492</v>
      </c>
      <c r="I765" s="56" t="s">
        <v>1494</v>
      </c>
      <c r="J765" s="56" t="s">
        <v>1496</v>
      </c>
      <c r="K765" s="56" t="s">
        <v>1494</v>
      </c>
      <c r="L765" s="56" t="s">
        <v>1496</v>
      </c>
      <c r="M765" s="56">
        <v>1</v>
      </c>
      <c r="N765" s="92"/>
      <c r="O765" s="112"/>
      <c r="P765" s="69"/>
      <c r="Q765" s="69"/>
      <c r="R765" s="69">
        <v>21.189189189189189</v>
      </c>
      <c r="S765" s="68" t="s">
        <v>1498</v>
      </c>
      <c r="T765"/>
      <c r="U765"/>
      <c r="V765"/>
      <c r="W765"/>
      <c r="X765"/>
      <c r="Y765"/>
      <c r="Z765"/>
      <c r="AA765"/>
      <c r="AB765"/>
      <c r="AC765"/>
      <c r="AD765"/>
      <c r="AE765"/>
      <c r="AF765"/>
      <c r="AG765"/>
      <c r="AH765"/>
      <c r="AI765"/>
      <c r="AJ765"/>
      <c r="AK765"/>
      <c r="AL765"/>
      <c r="AM765"/>
      <c r="AN765"/>
      <c r="AO765"/>
      <c r="AP765"/>
      <c r="AQ765"/>
      <c r="AR765"/>
      <c r="AS765"/>
      <c r="AT765"/>
      <c r="AU765"/>
      <c r="AV765"/>
      <c r="AW765"/>
      <c r="AX765"/>
      <c r="AY765"/>
      <c r="AZ765"/>
      <c r="BA765"/>
      <c r="BB765"/>
      <c r="BC765"/>
      <c r="BD765"/>
      <c r="BE765"/>
      <c r="BF765"/>
      <c r="BG765"/>
      <c r="BH765"/>
      <c r="BI765"/>
      <c r="BJ765"/>
      <c r="BK765"/>
      <c r="BL765"/>
      <c r="BM765"/>
      <c r="BN765"/>
    </row>
    <row r="766" spans="1:66" ht="20.100000000000001" customHeight="1" outlineLevel="2">
      <c r="A766" s="65"/>
      <c r="B766" s="66"/>
      <c r="C766" s="24" t="s">
        <v>642</v>
      </c>
      <c r="D766" s="70" t="s">
        <v>1221</v>
      </c>
      <c r="E766" s="55">
        <v>14</v>
      </c>
      <c r="F766" s="33" t="s">
        <v>359</v>
      </c>
      <c r="G766" s="41" t="s">
        <v>360</v>
      </c>
      <c r="H766" s="90">
        <v>5</v>
      </c>
      <c r="I766" s="67"/>
      <c r="J766" s="67"/>
      <c r="K766" s="67"/>
      <c r="L766" s="67"/>
      <c r="M766" s="112"/>
      <c r="N766" s="92">
        <f>IF(H766&lt;25,1,1+(H766-25)/H766)</f>
        <v>1</v>
      </c>
      <c r="O766" s="112"/>
      <c r="P766" s="69"/>
      <c r="Q766" s="69"/>
      <c r="R766" s="55">
        <f>0.3*13*H766</f>
        <v>19.5</v>
      </c>
      <c r="S766" s="24" t="s">
        <v>1235</v>
      </c>
      <c r="T766"/>
      <c r="U766"/>
      <c r="V766"/>
      <c r="W766"/>
      <c r="X766"/>
      <c r="Y766"/>
      <c r="Z766"/>
      <c r="AA766"/>
      <c r="AB766"/>
      <c r="AC766"/>
      <c r="AD766"/>
      <c r="AE766"/>
      <c r="AF766"/>
      <c r="AG766"/>
      <c r="AH766"/>
      <c r="AI766"/>
      <c r="AJ766"/>
      <c r="AK766"/>
      <c r="AL766"/>
      <c r="AM766"/>
      <c r="AN766"/>
      <c r="AO766"/>
      <c r="AP766"/>
      <c r="AQ766"/>
      <c r="AR766"/>
      <c r="AS766"/>
      <c r="AT766"/>
      <c r="AU766"/>
      <c r="AV766"/>
      <c r="AW766"/>
      <c r="AX766"/>
      <c r="AY766"/>
      <c r="AZ766"/>
      <c r="BA766"/>
      <c r="BB766"/>
      <c r="BC766"/>
      <c r="BD766"/>
      <c r="BE766"/>
      <c r="BF766"/>
      <c r="BG766"/>
      <c r="BH766"/>
      <c r="BI766"/>
      <c r="BJ766"/>
      <c r="BK766"/>
      <c r="BL766"/>
      <c r="BM766"/>
      <c r="BN766"/>
    </row>
    <row r="767" spans="1:66" ht="20.100000000000001" customHeight="1" outlineLevel="2">
      <c r="A767" s="65"/>
      <c r="B767" s="66"/>
      <c r="C767" s="65"/>
      <c r="D767" s="70" t="s">
        <v>1702</v>
      </c>
      <c r="E767" s="66"/>
      <c r="F767" s="33" t="s">
        <v>359</v>
      </c>
      <c r="G767" s="41" t="s">
        <v>749</v>
      </c>
      <c r="H767" s="56">
        <v>7</v>
      </c>
      <c r="I767" s="67"/>
      <c r="J767" s="67"/>
      <c r="K767" s="67"/>
      <c r="L767" s="67"/>
      <c r="M767" s="112"/>
      <c r="N767" s="118"/>
      <c r="O767" s="112"/>
      <c r="P767" s="69"/>
      <c r="Q767" s="69"/>
      <c r="R767" s="69">
        <f>2*H767</f>
        <v>14</v>
      </c>
      <c r="S767" s="68" t="s">
        <v>1703</v>
      </c>
      <c r="T767"/>
      <c r="U767"/>
      <c r="V767"/>
      <c r="W767"/>
      <c r="X767"/>
      <c r="Y767"/>
      <c r="Z767"/>
      <c r="AA767"/>
      <c r="AB767"/>
      <c r="AC767"/>
      <c r="AD767"/>
      <c r="AE767"/>
      <c r="AF767"/>
      <c r="AG767"/>
      <c r="AH767"/>
      <c r="AI767"/>
      <c r="AJ767"/>
      <c r="AK767"/>
      <c r="AL767"/>
      <c r="AM767"/>
      <c r="AN767"/>
      <c r="AO767"/>
      <c r="AP767"/>
      <c r="AQ767"/>
      <c r="AR767"/>
      <c r="AS767"/>
      <c r="AT767"/>
      <c r="AU767"/>
      <c r="AV767"/>
      <c r="AW767"/>
      <c r="AX767"/>
      <c r="AY767"/>
      <c r="AZ767"/>
      <c r="BA767"/>
      <c r="BB767"/>
      <c r="BC767"/>
      <c r="BD767"/>
      <c r="BE767"/>
      <c r="BF767"/>
      <c r="BG767"/>
      <c r="BH767"/>
      <c r="BI767"/>
      <c r="BJ767"/>
      <c r="BK767"/>
      <c r="BL767"/>
      <c r="BM767"/>
      <c r="BN767"/>
    </row>
    <row r="768" spans="1:66" ht="20.100000000000001" customHeight="1" outlineLevel="2">
      <c r="A768" s="24"/>
      <c r="B768" s="41"/>
      <c r="C768" s="33" t="s">
        <v>611</v>
      </c>
      <c r="D768" s="70" t="s">
        <v>593</v>
      </c>
      <c r="E768" s="55"/>
      <c r="F768" s="33" t="s">
        <v>359</v>
      </c>
      <c r="G768" s="41" t="s">
        <v>749</v>
      </c>
      <c r="H768" s="56">
        <v>4</v>
      </c>
      <c r="I768" s="56"/>
      <c r="J768" s="56"/>
      <c r="K768" s="56"/>
      <c r="L768" s="56"/>
      <c r="M768" s="56"/>
      <c r="N768" s="56"/>
      <c r="O768" s="56"/>
      <c r="P768" s="24"/>
      <c r="Q768" s="55"/>
      <c r="R768" s="54">
        <f>H768*14</f>
        <v>56</v>
      </c>
      <c r="S768" s="24"/>
      <c r="T768"/>
      <c r="U768"/>
      <c r="V768"/>
      <c r="W768"/>
      <c r="X768"/>
      <c r="Y768"/>
      <c r="Z768"/>
      <c r="AA768"/>
      <c r="AB768"/>
      <c r="AC768"/>
      <c r="AD768"/>
      <c r="AE768"/>
      <c r="AF768"/>
      <c r="AG768"/>
      <c r="AH768"/>
      <c r="AI768"/>
      <c r="AJ768"/>
      <c r="AK768"/>
      <c r="AL768"/>
      <c r="AM768"/>
      <c r="AN768"/>
      <c r="AO768"/>
      <c r="AP768"/>
      <c r="AQ768"/>
      <c r="AR768"/>
      <c r="AS768"/>
      <c r="AT768"/>
      <c r="AU768"/>
      <c r="AV768"/>
      <c r="AW768"/>
      <c r="AX768"/>
      <c r="AY768"/>
      <c r="AZ768"/>
      <c r="BA768"/>
      <c r="BB768"/>
      <c r="BC768"/>
      <c r="BD768"/>
      <c r="BE768"/>
      <c r="BF768"/>
      <c r="BG768"/>
      <c r="BH768"/>
      <c r="BI768"/>
      <c r="BJ768"/>
      <c r="BK768"/>
      <c r="BL768"/>
      <c r="BM768"/>
      <c r="BN768"/>
    </row>
    <row r="769" spans="1:66" ht="20.100000000000001" customHeight="1" outlineLevel="1">
      <c r="A769" s="24"/>
      <c r="B769" s="41"/>
      <c r="C769" s="33"/>
      <c r="D769" s="70"/>
      <c r="E769" s="55"/>
      <c r="F769" s="125" t="s">
        <v>1853</v>
      </c>
      <c r="G769" s="41"/>
      <c r="H769" s="56"/>
      <c r="I769" s="56"/>
      <c r="J769" s="56"/>
      <c r="K769" s="56"/>
      <c r="L769" s="56"/>
      <c r="M769" s="56"/>
      <c r="N769" s="56"/>
      <c r="O769" s="56"/>
      <c r="P769" s="24"/>
      <c r="Q769" s="55"/>
      <c r="R769" s="54">
        <f>SUBTOTAL(9,R763:R768)</f>
        <v>191.68918918918919</v>
      </c>
      <c r="S769" s="24"/>
      <c r="T769" s="18"/>
      <c r="U769" s="18"/>
      <c r="V769" s="18"/>
      <c r="W769" s="18"/>
      <c r="X769" s="18"/>
      <c r="Y769" s="18"/>
      <c r="Z769" s="18"/>
      <c r="AA769" s="18"/>
      <c r="AB769" s="18"/>
      <c r="AC769" s="18"/>
      <c r="AD769" s="18"/>
      <c r="AE769" s="18"/>
      <c r="AF769" s="18"/>
      <c r="AG769" s="18"/>
      <c r="AH769" s="18"/>
      <c r="AI769" s="18"/>
      <c r="AJ769" s="18"/>
      <c r="AK769" s="18"/>
      <c r="AL769" s="18"/>
      <c r="AM769" s="18"/>
      <c r="AN769" s="18"/>
      <c r="AO769" s="18"/>
      <c r="AP769" s="18"/>
      <c r="AQ769" s="18"/>
      <c r="AR769" s="18"/>
      <c r="AS769" s="18"/>
      <c r="AT769" s="18"/>
      <c r="AU769" s="18"/>
      <c r="AV769" s="18"/>
      <c r="AW769" s="18"/>
      <c r="AX769" s="18"/>
      <c r="AY769" s="18"/>
      <c r="AZ769" s="18"/>
      <c r="BA769" s="18"/>
      <c r="BB769" s="18"/>
      <c r="BC769" s="18"/>
      <c r="BD769" s="18"/>
      <c r="BE769" s="18"/>
      <c r="BF769" s="18"/>
      <c r="BG769" s="18"/>
      <c r="BH769" s="18"/>
      <c r="BI769" s="18"/>
      <c r="BJ769" s="18"/>
      <c r="BK769" s="18"/>
      <c r="BL769" s="18"/>
      <c r="BM769" s="18"/>
      <c r="BN769" s="18"/>
    </row>
    <row r="770" spans="1:66" ht="20.100000000000001" customHeight="1" outlineLevel="2">
      <c r="A770" s="35" t="s">
        <v>21</v>
      </c>
      <c r="B770" s="41" t="s">
        <v>22</v>
      </c>
      <c r="C770" s="33" t="s">
        <v>642</v>
      </c>
      <c r="D770" s="70" t="s">
        <v>949</v>
      </c>
      <c r="E770" s="40">
        <v>3</v>
      </c>
      <c r="F770" s="33" t="s">
        <v>27</v>
      </c>
      <c r="G770" s="41" t="s">
        <v>28</v>
      </c>
      <c r="H770" s="99">
        <v>35</v>
      </c>
      <c r="I770" s="49">
        <v>48</v>
      </c>
      <c r="J770" s="49">
        <v>48</v>
      </c>
      <c r="K770" s="48">
        <v>0</v>
      </c>
      <c r="L770" s="48">
        <v>0</v>
      </c>
      <c r="M770" s="109"/>
      <c r="N770" s="92">
        <f>IF(H770&lt;25,1,1+(H770-25)/H770)</f>
        <v>1.2857142857142856</v>
      </c>
      <c r="O770" s="109">
        <v>1</v>
      </c>
      <c r="P770" s="34">
        <f>J770*N770*O770</f>
        <v>61.714285714285708</v>
      </c>
      <c r="Q770" s="34">
        <f>L770*M770*N770</f>
        <v>0</v>
      </c>
      <c r="R770" s="34">
        <f>P770+Q770</f>
        <v>61.714285714285708</v>
      </c>
      <c r="S770" s="31"/>
      <c r="T770"/>
      <c r="U770"/>
      <c r="V770"/>
      <c r="W770"/>
      <c r="X770"/>
      <c r="Y770"/>
      <c r="Z770"/>
      <c r="AA770"/>
      <c r="AB770"/>
      <c r="AC770"/>
      <c r="AD770"/>
      <c r="AE770"/>
      <c r="AF770"/>
      <c r="AG770"/>
      <c r="AH770"/>
      <c r="AI770"/>
      <c r="AJ770"/>
      <c r="AK770"/>
      <c r="AL770"/>
      <c r="AM770"/>
      <c r="AN770"/>
      <c r="AO770"/>
      <c r="AP770"/>
      <c r="AQ770"/>
      <c r="AR770"/>
      <c r="AS770"/>
      <c r="AT770"/>
      <c r="AU770"/>
      <c r="AV770"/>
      <c r="AW770"/>
      <c r="AX770"/>
      <c r="AY770"/>
      <c r="AZ770"/>
      <c r="BA770"/>
      <c r="BB770"/>
      <c r="BC770"/>
      <c r="BD770"/>
      <c r="BE770"/>
      <c r="BF770"/>
      <c r="BG770"/>
      <c r="BH770"/>
      <c r="BI770"/>
      <c r="BJ770"/>
      <c r="BK770"/>
      <c r="BL770"/>
      <c r="BM770"/>
      <c r="BN770"/>
    </row>
    <row r="771" spans="1:66" ht="20.100000000000001" customHeight="1" outlineLevel="2">
      <c r="A771" s="57" t="s">
        <v>1240</v>
      </c>
      <c r="B771" s="60" t="s">
        <v>1241</v>
      </c>
      <c r="C771" s="57" t="s">
        <v>1504</v>
      </c>
      <c r="D771" s="70" t="s">
        <v>1502</v>
      </c>
      <c r="E771" s="62" t="s">
        <v>1444</v>
      </c>
      <c r="F771" s="33" t="s">
        <v>27</v>
      </c>
      <c r="G771" s="41" t="s">
        <v>1508</v>
      </c>
      <c r="H771" s="87" t="s">
        <v>1449</v>
      </c>
      <c r="I771" s="56" t="s">
        <v>1494</v>
      </c>
      <c r="J771" s="56" t="s">
        <v>1496</v>
      </c>
      <c r="K771" s="56" t="s">
        <v>1494</v>
      </c>
      <c r="L771" s="56" t="s">
        <v>1496</v>
      </c>
      <c r="M771" s="56">
        <v>1</v>
      </c>
      <c r="N771" s="92"/>
      <c r="O771" s="112"/>
      <c r="P771" s="69"/>
      <c r="Q771" s="69"/>
      <c r="R771" s="69">
        <v>20.235294117647058</v>
      </c>
      <c r="S771" s="68" t="s">
        <v>1498</v>
      </c>
      <c r="T771"/>
      <c r="U771"/>
      <c r="V771"/>
      <c r="W771"/>
      <c r="X771"/>
      <c r="Y771"/>
      <c r="Z771"/>
      <c r="AA771"/>
      <c r="AB771"/>
      <c r="AC771"/>
      <c r="AD771"/>
      <c r="AE771"/>
      <c r="AF771"/>
      <c r="AG771"/>
      <c r="AH771"/>
      <c r="AI771"/>
      <c r="AJ771"/>
      <c r="AK771"/>
      <c r="AL771"/>
      <c r="AM771"/>
      <c r="AN771"/>
      <c r="AO771"/>
      <c r="AP771"/>
      <c r="AQ771"/>
      <c r="AR771"/>
      <c r="AS771"/>
      <c r="AT771"/>
      <c r="AU771"/>
      <c r="AV771"/>
      <c r="AW771"/>
      <c r="AX771"/>
      <c r="AY771"/>
      <c r="AZ771"/>
      <c r="BA771"/>
      <c r="BB771"/>
      <c r="BC771"/>
      <c r="BD771"/>
      <c r="BE771"/>
      <c r="BF771"/>
      <c r="BG771"/>
      <c r="BH771"/>
      <c r="BI771"/>
      <c r="BJ771"/>
      <c r="BK771"/>
      <c r="BL771"/>
      <c r="BM771"/>
      <c r="BN771"/>
    </row>
    <row r="772" spans="1:66" ht="20.100000000000001" customHeight="1" outlineLevel="2">
      <c r="A772" s="33" t="s">
        <v>404</v>
      </c>
      <c r="B772" s="41" t="s">
        <v>405</v>
      </c>
      <c r="C772" s="33" t="s">
        <v>611</v>
      </c>
      <c r="D772" s="70" t="s">
        <v>949</v>
      </c>
      <c r="E772" s="47">
        <v>3</v>
      </c>
      <c r="F772" s="33" t="s">
        <v>27</v>
      </c>
      <c r="G772" s="41" t="s">
        <v>28</v>
      </c>
      <c r="H772" s="44">
        <v>80</v>
      </c>
      <c r="I772" s="48">
        <v>48</v>
      </c>
      <c r="J772" s="48">
        <v>48</v>
      </c>
      <c r="K772" s="48">
        <v>0</v>
      </c>
      <c r="L772" s="48">
        <v>0</v>
      </c>
      <c r="M772" s="109"/>
      <c r="N772" s="92">
        <f>IF(H772&lt;25,1,1+(H772-25)/H772)</f>
        <v>1.6875</v>
      </c>
      <c r="O772" s="109">
        <v>1</v>
      </c>
      <c r="P772" s="34">
        <f>J772*N772*O772</f>
        <v>81</v>
      </c>
      <c r="Q772" s="34">
        <f>L772*M772*N772</f>
        <v>0</v>
      </c>
      <c r="R772" s="34">
        <f>P772+Q772</f>
        <v>81</v>
      </c>
      <c r="S772" s="31"/>
      <c r="T772"/>
      <c r="U772"/>
      <c r="V772"/>
      <c r="W772"/>
      <c r="X772"/>
      <c r="Y772"/>
      <c r="Z772"/>
      <c r="AA772"/>
      <c r="AB772"/>
      <c r="AC772"/>
      <c r="AD772"/>
      <c r="AE772"/>
      <c r="AF772"/>
      <c r="AG772"/>
      <c r="AH772"/>
      <c r="AI772"/>
      <c r="AJ772"/>
      <c r="AK772"/>
      <c r="AL772"/>
      <c r="AM772"/>
      <c r="AN772"/>
      <c r="AO772"/>
      <c r="AP772"/>
      <c r="AQ772"/>
      <c r="AR772"/>
      <c r="AS772"/>
      <c r="AT772"/>
      <c r="AU772"/>
      <c r="AV772"/>
      <c r="AW772"/>
      <c r="AX772"/>
      <c r="AY772"/>
      <c r="AZ772"/>
      <c r="BA772"/>
      <c r="BB772"/>
      <c r="BC772"/>
      <c r="BD772"/>
      <c r="BE772"/>
      <c r="BF772"/>
      <c r="BG772"/>
      <c r="BH772"/>
      <c r="BI772"/>
      <c r="BJ772"/>
      <c r="BK772"/>
      <c r="BL772"/>
      <c r="BM772"/>
      <c r="BN772"/>
    </row>
    <row r="773" spans="1:66" ht="20.100000000000001" customHeight="1" outlineLevel="2">
      <c r="A773" s="57" t="s">
        <v>1276</v>
      </c>
      <c r="B773" s="60" t="s">
        <v>1277</v>
      </c>
      <c r="C773" s="57" t="s">
        <v>1509</v>
      </c>
      <c r="D773" s="70" t="s">
        <v>1502</v>
      </c>
      <c r="E773" s="62" t="s">
        <v>1444</v>
      </c>
      <c r="F773" s="33" t="s">
        <v>27</v>
      </c>
      <c r="G773" s="41" t="s">
        <v>1508</v>
      </c>
      <c r="H773" s="87">
        <v>80</v>
      </c>
      <c r="I773" s="56" t="s">
        <v>1494</v>
      </c>
      <c r="J773" s="56" t="s">
        <v>1495</v>
      </c>
      <c r="K773" s="56" t="s">
        <v>1494</v>
      </c>
      <c r="L773" s="56" t="s">
        <v>1495</v>
      </c>
      <c r="M773" s="56">
        <v>1</v>
      </c>
      <c r="N773" s="92"/>
      <c r="O773" s="112"/>
      <c r="P773" s="69"/>
      <c r="Q773" s="69"/>
      <c r="R773" s="69">
        <v>27</v>
      </c>
      <c r="S773" s="68" t="s">
        <v>1498</v>
      </c>
      <c r="T773"/>
      <c r="U773"/>
      <c r="V773"/>
      <c r="W773"/>
      <c r="X773"/>
      <c r="Y773"/>
      <c r="Z773"/>
      <c r="AA773"/>
      <c r="AB773"/>
      <c r="AC773"/>
      <c r="AD773"/>
      <c r="AE773"/>
      <c r="AF773"/>
      <c r="AG773"/>
      <c r="AH773"/>
      <c r="AI773"/>
      <c r="AJ773"/>
      <c r="AK773"/>
      <c r="AL773"/>
      <c r="AM773"/>
      <c r="AN773"/>
      <c r="AO773"/>
      <c r="AP773"/>
      <c r="AQ773"/>
      <c r="AR773"/>
      <c r="AS773"/>
      <c r="AT773"/>
      <c r="AU773"/>
      <c r="AV773"/>
      <c r="AW773"/>
      <c r="AX773"/>
      <c r="AY773"/>
      <c r="AZ773"/>
      <c r="BA773"/>
      <c r="BB773"/>
      <c r="BC773"/>
      <c r="BD773"/>
      <c r="BE773"/>
      <c r="BF773"/>
      <c r="BG773"/>
      <c r="BH773"/>
      <c r="BI773"/>
      <c r="BJ773"/>
      <c r="BK773"/>
      <c r="BL773"/>
      <c r="BM773"/>
      <c r="BN773"/>
    </row>
    <row r="774" spans="1:66" ht="20.100000000000001" customHeight="1" outlineLevel="2">
      <c r="A774" s="24"/>
      <c r="B774" s="41" t="s">
        <v>1022</v>
      </c>
      <c r="C774" s="24"/>
      <c r="D774" s="70" t="s">
        <v>822</v>
      </c>
      <c r="E774" s="55"/>
      <c r="F774" s="33" t="s">
        <v>27</v>
      </c>
      <c r="G774" s="41" t="s">
        <v>28</v>
      </c>
      <c r="H774" s="56"/>
      <c r="I774" s="56"/>
      <c r="J774" s="56"/>
      <c r="K774" s="56"/>
      <c r="L774" s="56"/>
      <c r="M774" s="56"/>
      <c r="N774" s="56"/>
      <c r="O774" s="56"/>
      <c r="P774" s="24"/>
      <c r="Q774" s="55"/>
      <c r="R774" s="55">
        <v>15</v>
      </c>
      <c r="S774" s="24"/>
      <c r="T774"/>
      <c r="U774"/>
      <c r="V774"/>
      <c r="W774"/>
      <c r="X774"/>
      <c r="Y774"/>
      <c r="Z774"/>
      <c r="AA774"/>
      <c r="AB774"/>
      <c r="AC774"/>
      <c r="AD774"/>
      <c r="AE774"/>
      <c r="AF774"/>
      <c r="AG774"/>
      <c r="AH774"/>
      <c r="AI774"/>
      <c r="AJ774"/>
      <c r="AK774"/>
      <c r="AL774"/>
      <c r="AM774"/>
      <c r="AN774"/>
      <c r="AO774"/>
      <c r="AP774"/>
      <c r="AQ774"/>
      <c r="AR774"/>
      <c r="AS774"/>
      <c r="AT774"/>
      <c r="AU774"/>
      <c r="AV774"/>
      <c r="AW774"/>
      <c r="AX774"/>
      <c r="AY774"/>
      <c r="AZ774"/>
      <c r="BA774"/>
      <c r="BB774"/>
      <c r="BC774"/>
      <c r="BD774"/>
      <c r="BE774"/>
      <c r="BF774"/>
      <c r="BG774"/>
      <c r="BH774"/>
      <c r="BI774"/>
      <c r="BJ774"/>
      <c r="BK774"/>
      <c r="BL774"/>
      <c r="BM774"/>
      <c r="BN774"/>
    </row>
    <row r="775" spans="1:66" ht="20.100000000000001" customHeight="1" outlineLevel="2">
      <c r="A775" s="65"/>
      <c r="B775" s="66"/>
      <c r="C775" s="65"/>
      <c r="D775" s="70" t="s">
        <v>1702</v>
      </c>
      <c r="E775" s="66"/>
      <c r="F775" s="33" t="s">
        <v>27</v>
      </c>
      <c r="G775" s="41" t="s">
        <v>1680</v>
      </c>
      <c r="H775" s="56">
        <v>7</v>
      </c>
      <c r="I775" s="67"/>
      <c r="J775" s="67"/>
      <c r="K775" s="67"/>
      <c r="L775" s="67"/>
      <c r="M775" s="112"/>
      <c r="N775" s="118"/>
      <c r="O775" s="112"/>
      <c r="P775" s="69"/>
      <c r="Q775" s="69"/>
      <c r="R775" s="69">
        <f>2*H775</f>
        <v>14</v>
      </c>
      <c r="S775" s="68" t="s">
        <v>1703</v>
      </c>
      <c r="T775"/>
      <c r="U775"/>
      <c r="V775"/>
      <c r="W775"/>
      <c r="X775"/>
      <c r="Y775"/>
      <c r="Z775"/>
      <c r="AA775"/>
      <c r="AB775"/>
      <c r="AC775"/>
      <c r="AD775"/>
      <c r="AE775"/>
      <c r="AF775"/>
      <c r="AG775"/>
      <c r="AH775"/>
      <c r="AI775"/>
      <c r="AJ775"/>
      <c r="AK775"/>
      <c r="AL775"/>
      <c r="AM775"/>
      <c r="AN775"/>
      <c r="AO775"/>
      <c r="AP775"/>
      <c r="AQ775"/>
      <c r="AR775"/>
      <c r="AS775"/>
      <c r="AT775"/>
      <c r="AU775"/>
      <c r="AV775"/>
      <c r="AW775"/>
      <c r="AX775"/>
      <c r="AY775"/>
      <c r="AZ775"/>
      <c r="BA775"/>
      <c r="BB775"/>
      <c r="BC775"/>
      <c r="BD775"/>
      <c r="BE775"/>
      <c r="BF775"/>
      <c r="BG775"/>
      <c r="BH775"/>
      <c r="BI775"/>
      <c r="BJ775"/>
      <c r="BK775"/>
      <c r="BL775"/>
      <c r="BM775"/>
      <c r="BN775"/>
    </row>
    <row r="776" spans="1:66" ht="20.100000000000001" customHeight="1" outlineLevel="1">
      <c r="A776" s="65"/>
      <c r="B776" s="66"/>
      <c r="C776" s="65"/>
      <c r="D776" s="70"/>
      <c r="E776" s="66"/>
      <c r="F776" s="125" t="s">
        <v>1854</v>
      </c>
      <c r="G776" s="41"/>
      <c r="H776" s="56"/>
      <c r="I776" s="67"/>
      <c r="J776" s="67"/>
      <c r="K776" s="67"/>
      <c r="L776" s="67"/>
      <c r="M776" s="112"/>
      <c r="N776" s="118"/>
      <c r="O776" s="112"/>
      <c r="P776" s="69"/>
      <c r="Q776" s="69"/>
      <c r="R776" s="69">
        <f>SUBTOTAL(9,R770:R775)</f>
        <v>218.94957983193277</v>
      </c>
      <c r="S776" s="68"/>
      <c r="T776" s="18"/>
      <c r="U776" s="18"/>
      <c r="V776" s="18"/>
      <c r="W776" s="18"/>
      <c r="X776" s="18"/>
      <c r="Y776" s="18"/>
      <c r="Z776" s="18"/>
      <c r="AA776" s="18"/>
      <c r="AB776" s="18"/>
      <c r="AC776" s="18"/>
      <c r="AD776" s="18"/>
      <c r="AE776" s="18"/>
      <c r="AF776" s="18"/>
      <c r="AG776" s="18"/>
      <c r="AH776" s="18"/>
      <c r="AI776" s="18"/>
      <c r="AJ776" s="18"/>
      <c r="AK776" s="18"/>
      <c r="AL776" s="18"/>
      <c r="AM776" s="18"/>
      <c r="AN776" s="18"/>
      <c r="AO776" s="18"/>
      <c r="AP776" s="18"/>
      <c r="AQ776" s="18"/>
      <c r="AR776" s="18"/>
      <c r="AS776" s="18"/>
      <c r="AT776" s="18"/>
      <c r="AU776" s="18"/>
      <c r="AV776" s="18"/>
      <c r="AW776" s="18"/>
      <c r="AX776" s="18"/>
      <c r="AY776" s="18"/>
      <c r="AZ776" s="18"/>
      <c r="BA776" s="18"/>
      <c r="BB776" s="18"/>
      <c r="BC776" s="18"/>
      <c r="BD776" s="18"/>
      <c r="BE776" s="18"/>
      <c r="BF776" s="18"/>
      <c r="BG776" s="18"/>
      <c r="BH776" s="18"/>
      <c r="BI776" s="18"/>
      <c r="BJ776" s="18"/>
      <c r="BK776" s="18"/>
      <c r="BL776" s="18"/>
      <c r="BM776" s="18"/>
      <c r="BN776" s="18"/>
    </row>
    <row r="777" spans="1:66" ht="20.100000000000001" customHeight="1" outlineLevel="2">
      <c r="A777" s="24"/>
      <c r="B777" s="41" t="s">
        <v>831</v>
      </c>
      <c r="C777" s="24"/>
      <c r="D777" s="70" t="s">
        <v>822</v>
      </c>
      <c r="E777" s="55"/>
      <c r="F777" s="33" t="s">
        <v>452</v>
      </c>
      <c r="G777" s="41" t="s">
        <v>453</v>
      </c>
      <c r="H777" s="56"/>
      <c r="I777" s="56"/>
      <c r="J777" s="56"/>
      <c r="K777" s="56"/>
      <c r="L777" s="56"/>
      <c r="M777" s="56"/>
      <c r="N777" s="56"/>
      <c r="O777" s="56"/>
      <c r="P777" s="24"/>
      <c r="Q777" s="55"/>
      <c r="R777" s="55">
        <v>15</v>
      </c>
      <c r="S777" s="24"/>
      <c r="T777"/>
      <c r="U777"/>
      <c r="V777"/>
      <c r="W777"/>
      <c r="X777"/>
      <c r="Y777"/>
      <c r="Z777"/>
      <c r="AA777"/>
      <c r="AB777"/>
      <c r="AC777"/>
      <c r="AD777"/>
      <c r="AE777"/>
      <c r="AF777"/>
      <c r="AG777"/>
      <c r="AH777"/>
      <c r="AI777"/>
      <c r="AJ777"/>
      <c r="AK777"/>
      <c r="AL777"/>
      <c r="AM777"/>
      <c r="AN777"/>
      <c r="AO777"/>
      <c r="AP777"/>
      <c r="AQ777"/>
      <c r="AR777"/>
      <c r="AS777"/>
      <c r="AT777"/>
      <c r="AU777"/>
      <c r="AV777"/>
      <c r="AW777"/>
      <c r="AX777"/>
      <c r="AY777"/>
      <c r="AZ777"/>
      <c r="BA777"/>
      <c r="BB777"/>
      <c r="BC777"/>
      <c r="BD777"/>
      <c r="BE777"/>
      <c r="BF777"/>
      <c r="BG777"/>
      <c r="BH777"/>
      <c r="BI777"/>
      <c r="BJ777"/>
      <c r="BK777"/>
      <c r="BL777"/>
      <c r="BM777"/>
      <c r="BN777"/>
    </row>
    <row r="778" spans="1:66" ht="20.100000000000001" customHeight="1" outlineLevel="2">
      <c r="A778" s="35" t="s">
        <v>377</v>
      </c>
      <c r="B778" s="41" t="s">
        <v>378</v>
      </c>
      <c r="C778" s="33" t="s">
        <v>642</v>
      </c>
      <c r="D778" s="70" t="s">
        <v>949</v>
      </c>
      <c r="E778" s="40">
        <v>3</v>
      </c>
      <c r="F778" s="33" t="s">
        <v>452</v>
      </c>
      <c r="G778" s="41" t="s">
        <v>453</v>
      </c>
      <c r="H778" s="99">
        <v>26</v>
      </c>
      <c r="I778" s="49">
        <v>48</v>
      </c>
      <c r="J778" s="49">
        <v>48</v>
      </c>
      <c r="K778" s="43">
        <v>0</v>
      </c>
      <c r="L778" s="49">
        <v>0</v>
      </c>
      <c r="M778" s="109"/>
      <c r="N778" s="92">
        <f>IF(H778&lt;25,1,1+(H778-25)/H778)</f>
        <v>1.0384615384615385</v>
      </c>
      <c r="O778" s="109">
        <v>1</v>
      </c>
      <c r="P778" s="34">
        <f>J778*N778*O778</f>
        <v>49.846153846153854</v>
      </c>
      <c r="Q778" s="34">
        <f>L778*M778*N778</f>
        <v>0</v>
      </c>
      <c r="R778" s="34">
        <f>P778+Q778</f>
        <v>49.846153846153854</v>
      </c>
      <c r="S778" s="31"/>
      <c r="T778"/>
      <c r="U778"/>
      <c r="V778"/>
      <c r="W778"/>
      <c r="X778"/>
      <c r="Y778"/>
      <c r="Z778"/>
      <c r="AA778"/>
      <c r="AB778"/>
      <c r="AC778"/>
      <c r="AD778"/>
      <c r="AE778"/>
      <c r="AF778"/>
      <c r="AG778"/>
      <c r="AH778"/>
      <c r="AI778"/>
      <c r="AJ778"/>
      <c r="AK778"/>
      <c r="AL778"/>
      <c r="AM778"/>
      <c r="AN778"/>
      <c r="AO778"/>
      <c r="AP778"/>
      <c r="AQ778"/>
      <c r="AR778"/>
      <c r="AS778"/>
      <c r="AT778"/>
      <c r="AU778"/>
      <c r="AV778"/>
      <c r="AW778"/>
      <c r="AX778"/>
      <c r="AY778"/>
      <c r="AZ778"/>
      <c r="BA778"/>
      <c r="BB778"/>
      <c r="BC778"/>
      <c r="BD778"/>
      <c r="BE778"/>
      <c r="BF778"/>
      <c r="BG778"/>
      <c r="BH778"/>
      <c r="BI778"/>
      <c r="BJ778"/>
      <c r="BK778"/>
      <c r="BL778"/>
      <c r="BM778"/>
      <c r="BN778"/>
    </row>
    <row r="779" spans="1:66" ht="20.100000000000001" customHeight="1" outlineLevel="2">
      <c r="A779" s="57" t="s">
        <v>1436</v>
      </c>
      <c r="B779" s="60" t="s">
        <v>1437</v>
      </c>
      <c r="C779" s="57" t="s">
        <v>1636</v>
      </c>
      <c r="D779" s="70" t="s">
        <v>1632</v>
      </c>
      <c r="E779" s="62" t="s">
        <v>1444</v>
      </c>
      <c r="F779" s="33" t="s">
        <v>452</v>
      </c>
      <c r="G779" s="41" t="s">
        <v>1651</v>
      </c>
      <c r="H779" s="87" t="s">
        <v>1475</v>
      </c>
      <c r="I779" s="56" t="s">
        <v>1494</v>
      </c>
      <c r="J779" s="56" t="s">
        <v>1496</v>
      </c>
      <c r="K779" s="56" t="s">
        <v>1494</v>
      </c>
      <c r="L779" s="56" t="s">
        <v>1496</v>
      </c>
      <c r="M779" s="56">
        <v>1</v>
      </c>
      <c r="N779" s="92"/>
      <c r="O779" s="112"/>
      <c r="P779" s="69"/>
      <c r="Q779" s="69"/>
      <c r="R779" s="69">
        <v>16</v>
      </c>
      <c r="S779" s="68" t="s">
        <v>1498</v>
      </c>
      <c r="T779"/>
      <c r="U779"/>
      <c r="V779"/>
      <c r="W779"/>
      <c r="X779"/>
      <c r="Y779"/>
      <c r="Z779"/>
      <c r="AA779"/>
      <c r="AB779"/>
      <c r="AC779"/>
      <c r="AD779"/>
      <c r="AE779"/>
      <c r="AF779"/>
      <c r="AG779"/>
      <c r="AH779"/>
      <c r="AI779"/>
      <c r="AJ779"/>
      <c r="AK779"/>
      <c r="AL779"/>
      <c r="AM779"/>
      <c r="AN779"/>
      <c r="AO779"/>
      <c r="AP779"/>
      <c r="AQ779"/>
      <c r="AR779"/>
      <c r="AS779"/>
      <c r="AT779"/>
      <c r="AU779"/>
      <c r="AV779"/>
      <c r="AW779"/>
      <c r="AX779"/>
      <c r="AY779"/>
      <c r="AZ779"/>
      <c r="BA779"/>
      <c r="BB779"/>
      <c r="BC779"/>
      <c r="BD779"/>
      <c r="BE779"/>
      <c r="BF779"/>
      <c r="BG779"/>
      <c r="BH779"/>
      <c r="BI779"/>
      <c r="BJ779"/>
      <c r="BK779"/>
      <c r="BL779"/>
      <c r="BM779"/>
      <c r="BN779"/>
    </row>
    <row r="780" spans="1:66" ht="20.100000000000001" customHeight="1" outlineLevel="2">
      <c r="A780" s="33" t="s">
        <v>412</v>
      </c>
      <c r="B780" s="41" t="s">
        <v>1023</v>
      </c>
      <c r="C780" s="33" t="s">
        <v>611</v>
      </c>
      <c r="D780" s="70" t="s">
        <v>949</v>
      </c>
      <c r="E780" s="47">
        <v>3</v>
      </c>
      <c r="F780" s="33" t="s">
        <v>452</v>
      </c>
      <c r="G780" s="41" t="s">
        <v>453</v>
      </c>
      <c r="H780" s="44">
        <v>35</v>
      </c>
      <c r="I780" s="48">
        <v>48</v>
      </c>
      <c r="J780" s="48">
        <v>48</v>
      </c>
      <c r="K780" s="48">
        <v>0</v>
      </c>
      <c r="L780" s="48">
        <v>0</v>
      </c>
      <c r="M780" s="109"/>
      <c r="N780" s="92">
        <f>IF(H780&lt;25,1,1+(H780-25)/H780)</f>
        <v>1.2857142857142856</v>
      </c>
      <c r="O780" s="109">
        <v>1</v>
      </c>
      <c r="P780" s="34">
        <f>J780*N780*O780</f>
        <v>61.714285714285708</v>
      </c>
      <c r="Q780" s="34">
        <f>L780*M780*N780</f>
        <v>0</v>
      </c>
      <c r="R780" s="34">
        <f>P780+Q780</f>
        <v>61.714285714285708</v>
      </c>
      <c r="S780" s="31"/>
      <c r="T780"/>
      <c r="U780"/>
      <c r="V780"/>
      <c r="W780"/>
      <c r="X780"/>
      <c r="Y780"/>
      <c r="Z780"/>
      <c r="AA780"/>
      <c r="AB780"/>
      <c r="AC780"/>
      <c r="AD780"/>
      <c r="AE780"/>
      <c r="AF780"/>
      <c r="AG780"/>
      <c r="AH780"/>
      <c r="AI780"/>
      <c r="AJ780"/>
      <c r="AK780"/>
      <c r="AL780"/>
      <c r="AM780"/>
      <c r="AN780"/>
      <c r="AO780"/>
      <c r="AP780"/>
      <c r="AQ780"/>
      <c r="AR780"/>
      <c r="AS780"/>
      <c r="AT780"/>
      <c r="AU780"/>
      <c r="AV780"/>
      <c r="AW780"/>
      <c r="AX780"/>
      <c r="AY780"/>
      <c r="AZ780"/>
      <c r="BA780"/>
      <c r="BB780"/>
      <c r="BC780"/>
      <c r="BD780"/>
      <c r="BE780"/>
      <c r="BF780"/>
      <c r="BG780"/>
      <c r="BH780"/>
      <c r="BI780"/>
      <c r="BJ780"/>
      <c r="BK780"/>
      <c r="BL780"/>
      <c r="BM780"/>
      <c r="BN780"/>
    </row>
    <row r="781" spans="1:66" ht="20.100000000000001" customHeight="1" outlineLevel="2">
      <c r="A781" s="57" t="s">
        <v>1438</v>
      </c>
      <c r="B781" s="60" t="s">
        <v>1439</v>
      </c>
      <c r="C781" s="57" t="s">
        <v>1631</v>
      </c>
      <c r="D781" s="70" t="s">
        <v>1632</v>
      </c>
      <c r="E781" s="62" t="s">
        <v>1444</v>
      </c>
      <c r="F781" s="33" t="s">
        <v>452</v>
      </c>
      <c r="G781" s="41" t="s">
        <v>1651</v>
      </c>
      <c r="H781" s="87">
        <v>23</v>
      </c>
      <c r="I781" s="56" t="s">
        <v>1494</v>
      </c>
      <c r="J781" s="56" t="s">
        <v>1495</v>
      </c>
      <c r="K781" s="56" t="s">
        <v>1494</v>
      </c>
      <c r="L781" s="56" t="s">
        <v>1495</v>
      </c>
      <c r="M781" s="56">
        <v>1</v>
      </c>
      <c r="N781" s="92"/>
      <c r="O781" s="112"/>
      <c r="P781" s="69"/>
      <c r="Q781" s="69"/>
      <c r="R781" s="69">
        <v>16</v>
      </c>
      <c r="S781" s="68" t="s">
        <v>1498</v>
      </c>
      <c r="T781"/>
      <c r="U781"/>
      <c r="V781"/>
      <c r="W781"/>
      <c r="X781"/>
      <c r="Y781"/>
      <c r="Z781"/>
      <c r="AA781"/>
      <c r="AB781"/>
      <c r="AC781"/>
      <c r="AD781"/>
      <c r="AE781"/>
      <c r="AF781"/>
      <c r="AG781"/>
      <c r="AH781"/>
      <c r="AI781"/>
      <c r="AJ781"/>
      <c r="AK781"/>
      <c r="AL781"/>
      <c r="AM781"/>
      <c r="AN781"/>
      <c r="AO781"/>
      <c r="AP781"/>
      <c r="AQ781"/>
      <c r="AR781"/>
      <c r="AS781"/>
      <c r="AT781"/>
      <c r="AU781"/>
      <c r="AV781"/>
      <c r="AW781"/>
      <c r="AX781"/>
      <c r="AY781"/>
      <c r="AZ781"/>
      <c r="BA781"/>
      <c r="BB781"/>
      <c r="BC781"/>
      <c r="BD781"/>
      <c r="BE781"/>
      <c r="BF781"/>
      <c r="BG781"/>
      <c r="BH781"/>
      <c r="BI781"/>
      <c r="BJ781"/>
      <c r="BK781"/>
      <c r="BL781"/>
      <c r="BM781"/>
      <c r="BN781"/>
    </row>
    <row r="782" spans="1:66" ht="20.100000000000001" customHeight="1" outlineLevel="2">
      <c r="A782" s="65"/>
      <c r="B782" s="66"/>
      <c r="C782" s="24" t="s">
        <v>642</v>
      </c>
      <c r="D782" s="70" t="s">
        <v>1223</v>
      </c>
      <c r="E782" s="55">
        <v>14</v>
      </c>
      <c r="F782" s="33" t="s">
        <v>452</v>
      </c>
      <c r="G782" s="41" t="s">
        <v>453</v>
      </c>
      <c r="H782" s="90">
        <v>3</v>
      </c>
      <c r="I782" s="67"/>
      <c r="J782" s="67"/>
      <c r="K782" s="67"/>
      <c r="L782" s="67"/>
      <c r="M782" s="112"/>
      <c r="N782" s="92">
        <f>IF(H782&lt;25,1,1+(H782-25)/H782)</f>
        <v>1</v>
      </c>
      <c r="O782" s="112"/>
      <c r="P782" s="69"/>
      <c r="Q782" s="69"/>
      <c r="R782" s="55">
        <f>0.3*13*H782</f>
        <v>11.7</v>
      </c>
      <c r="S782" s="68" t="s">
        <v>1235</v>
      </c>
      <c r="T782"/>
      <c r="U782"/>
      <c r="V782"/>
      <c r="W782"/>
      <c r="X782"/>
      <c r="Y782"/>
      <c r="Z782"/>
      <c r="AA782"/>
      <c r="AB782"/>
      <c r="AC782"/>
      <c r="AD782"/>
      <c r="AE782"/>
      <c r="AF782"/>
      <c r="AG782"/>
      <c r="AH782"/>
      <c r="AI782"/>
      <c r="AJ782"/>
      <c r="AK782"/>
      <c r="AL782"/>
      <c r="AM782"/>
      <c r="AN782"/>
      <c r="AO782"/>
      <c r="AP782"/>
      <c r="AQ782"/>
      <c r="AR782"/>
      <c r="AS782"/>
      <c r="AT782"/>
      <c r="AU782"/>
      <c r="AV782"/>
      <c r="AW782"/>
      <c r="AX782"/>
      <c r="AY782"/>
      <c r="AZ782"/>
      <c r="BA782"/>
      <c r="BB782"/>
      <c r="BC782"/>
      <c r="BD782"/>
      <c r="BE782"/>
      <c r="BF782"/>
      <c r="BG782"/>
      <c r="BH782"/>
      <c r="BI782"/>
      <c r="BJ782"/>
      <c r="BK782"/>
      <c r="BL782"/>
      <c r="BM782"/>
      <c r="BN782"/>
    </row>
    <row r="783" spans="1:66" ht="20.100000000000001" customHeight="1" outlineLevel="2">
      <c r="A783" s="65"/>
      <c r="B783" s="66"/>
      <c r="C783" s="65"/>
      <c r="D783" s="70" t="s">
        <v>1702</v>
      </c>
      <c r="E783" s="66"/>
      <c r="F783" s="33" t="s">
        <v>452</v>
      </c>
      <c r="G783" s="41" t="s">
        <v>750</v>
      </c>
      <c r="H783" s="56">
        <v>5</v>
      </c>
      <c r="I783" s="67"/>
      <c r="J783" s="67"/>
      <c r="K783" s="67"/>
      <c r="L783" s="67"/>
      <c r="M783" s="112"/>
      <c r="N783" s="118"/>
      <c r="O783" s="112"/>
      <c r="P783" s="69"/>
      <c r="Q783" s="69"/>
      <c r="R783" s="69">
        <f>2*H783</f>
        <v>10</v>
      </c>
      <c r="S783" s="68" t="s">
        <v>1703</v>
      </c>
      <c r="T783"/>
      <c r="U783"/>
      <c r="V783"/>
      <c r="W783"/>
      <c r="X783"/>
      <c r="Y783"/>
      <c r="Z783"/>
      <c r="AA783"/>
      <c r="AB783"/>
      <c r="AC783"/>
      <c r="AD783"/>
      <c r="AE783"/>
      <c r="AF783"/>
      <c r="AG783"/>
      <c r="AH783"/>
      <c r="AI783"/>
      <c r="AJ783"/>
      <c r="AK783"/>
      <c r="AL783"/>
      <c r="AM783"/>
      <c r="AN783"/>
      <c r="AO783"/>
      <c r="AP783"/>
      <c r="AQ783"/>
      <c r="AR783"/>
      <c r="AS783"/>
      <c r="AT783"/>
      <c r="AU783"/>
      <c r="AV783"/>
      <c r="AW783"/>
      <c r="AX783"/>
      <c r="AY783"/>
      <c r="AZ783"/>
      <c r="BA783"/>
      <c r="BB783"/>
      <c r="BC783"/>
      <c r="BD783"/>
      <c r="BE783"/>
      <c r="BF783"/>
      <c r="BG783"/>
      <c r="BH783"/>
      <c r="BI783"/>
      <c r="BJ783"/>
      <c r="BK783"/>
      <c r="BL783"/>
      <c r="BM783"/>
      <c r="BN783"/>
    </row>
    <row r="784" spans="1:66" ht="20.100000000000001" customHeight="1" outlineLevel="2">
      <c r="A784" s="24"/>
      <c r="B784" s="41"/>
      <c r="C784" s="33" t="s">
        <v>611</v>
      </c>
      <c r="D784" s="70" t="s">
        <v>593</v>
      </c>
      <c r="E784" s="55"/>
      <c r="F784" s="33" t="s">
        <v>452</v>
      </c>
      <c r="G784" s="41" t="s">
        <v>750</v>
      </c>
      <c r="H784" s="56">
        <v>3</v>
      </c>
      <c r="I784" s="56"/>
      <c r="J784" s="56"/>
      <c r="K784" s="56"/>
      <c r="L784" s="56"/>
      <c r="M784" s="56"/>
      <c r="N784" s="56"/>
      <c r="O784" s="56"/>
      <c r="P784" s="24"/>
      <c r="Q784" s="55"/>
      <c r="R784" s="54">
        <f>H784*14</f>
        <v>42</v>
      </c>
      <c r="S784" s="24"/>
      <c r="T784"/>
      <c r="U784"/>
      <c r="V784"/>
      <c r="W784"/>
      <c r="X784"/>
      <c r="Y784"/>
      <c r="Z784"/>
      <c r="AA784"/>
      <c r="AB784"/>
      <c r="AC784"/>
      <c r="AD784"/>
      <c r="AE784"/>
      <c r="AF784"/>
      <c r="AG784"/>
      <c r="AH784"/>
      <c r="AI784"/>
      <c r="AJ784"/>
      <c r="AK784"/>
      <c r="AL784"/>
      <c r="AM784"/>
      <c r="AN784"/>
      <c r="AO784"/>
      <c r="AP784"/>
      <c r="AQ784"/>
      <c r="AR784"/>
      <c r="AS784"/>
      <c r="AT784"/>
      <c r="AU784"/>
      <c r="AV784"/>
      <c r="AW784"/>
      <c r="AX784"/>
      <c r="AY784"/>
      <c r="AZ784"/>
      <c r="BA784"/>
      <c r="BB784"/>
      <c r="BC784"/>
      <c r="BD784"/>
      <c r="BE784"/>
      <c r="BF784"/>
      <c r="BG784"/>
      <c r="BH784"/>
      <c r="BI784"/>
      <c r="BJ784"/>
      <c r="BK784"/>
      <c r="BL784"/>
      <c r="BM784"/>
      <c r="BN784"/>
    </row>
    <row r="785" spans="1:66" ht="20.100000000000001" customHeight="1" outlineLevel="1">
      <c r="A785" s="24"/>
      <c r="B785" s="41"/>
      <c r="C785" s="33"/>
      <c r="D785" s="70"/>
      <c r="E785" s="55"/>
      <c r="F785" s="125" t="s">
        <v>1855</v>
      </c>
      <c r="G785" s="41"/>
      <c r="H785" s="56"/>
      <c r="I785" s="56"/>
      <c r="J785" s="56"/>
      <c r="K785" s="56"/>
      <c r="L785" s="56"/>
      <c r="M785" s="56"/>
      <c r="N785" s="56"/>
      <c r="O785" s="56"/>
      <c r="P785" s="24"/>
      <c r="Q785" s="55"/>
      <c r="R785" s="54">
        <f>SUBTOTAL(9,R777:R784)</f>
        <v>222.26043956043955</v>
      </c>
      <c r="S785" s="24"/>
      <c r="T785" s="18"/>
      <c r="U785" s="18"/>
      <c r="V785" s="18"/>
      <c r="W785" s="18"/>
      <c r="X785" s="18"/>
      <c r="Y785" s="18"/>
      <c r="Z785" s="18"/>
      <c r="AA785" s="18"/>
      <c r="AB785" s="18"/>
      <c r="AC785" s="18"/>
      <c r="AD785" s="18"/>
      <c r="AE785" s="18"/>
      <c r="AF785" s="18"/>
      <c r="AG785" s="18"/>
      <c r="AH785" s="18"/>
      <c r="AI785" s="18"/>
      <c r="AJ785" s="18"/>
      <c r="AK785" s="18"/>
      <c r="AL785" s="18"/>
      <c r="AM785" s="18"/>
      <c r="AN785" s="18"/>
      <c r="AO785" s="18"/>
      <c r="AP785" s="18"/>
      <c r="AQ785" s="18"/>
      <c r="AR785" s="18"/>
      <c r="AS785" s="18"/>
      <c r="AT785" s="18"/>
      <c r="AU785" s="18"/>
      <c r="AV785" s="18"/>
      <c r="AW785" s="18"/>
      <c r="AX785" s="18"/>
      <c r="AY785" s="18"/>
      <c r="AZ785" s="18"/>
      <c r="BA785" s="18"/>
      <c r="BB785" s="18"/>
      <c r="BC785" s="18"/>
      <c r="BD785" s="18"/>
      <c r="BE785" s="18"/>
      <c r="BF785" s="18"/>
      <c r="BG785" s="18"/>
      <c r="BH785" s="18"/>
      <c r="BI785" s="18"/>
      <c r="BJ785" s="18"/>
      <c r="BK785" s="18"/>
      <c r="BL785" s="18"/>
      <c r="BM785" s="18"/>
      <c r="BN785" s="18"/>
    </row>
    <row r="786" spans="1:66" ht="20.100000000000001" customHeight="1" outlineLevel="2">
      <c r="A786" s="24"/>
      <c r="B786" s="41" t="s">
        <v>1024</v>
      </c>
      <c r="C786" s="24"/>
      <c r="D786" s="70" t="s">
        <v>822</v>
      </c>
      <c r="E786" s="55"/>
      <c r="F786" s="33" t="s">
        <v>295</v>
      </c>
      <c r="G786" s="41" t="s">
        <v>296</v>
      </c>
      <c r="H786" s="56"/>
      <c r="I786" s="56"/>
      <c r="J786" s="56"/>
      <c r="K786" s="56"/>
      <c r="L786" s="56"/>
      <c r="M786" s="56"/>
      <c r="N786" s="56"/>
      <c r="O786" s="56"/>
      <c r="P786" s="24"/>
      <c r="Q786" s="55"/>
      <c r="R786" s="55">
        <v>15</v>
      </c>
      <c r="S786" s="24"/>
      <c r="T786"/>
      <c r="U786"/>
      <c r="V786"/>
      <c r="W786"/>
      <c r="X786"/>
      <c r="Y786"/>
      <c r="Z786"/>
      <c r="AA786"/>
      <c r="AB786"/>
      <c r="AC786"/>
      <c r="AD786"/>
      <c r="AE786"/>
      <c r="AF786"/>
      <c r="AG786"/>
      <c r="AH786"/>
      <c r="AI786"/>
      <c r="AJ786"/>
      <c r="AK786"/>
      <c r="AL786"/>
      <c r="AM786"/>
      <c r="AN786"/>
      <c r="AO786"/>
      <c r="AP786"/>
      <c r="AQ786"/>
      <c r="AR786"/>
      <c r="AS786"/>
      <c r="AT786"/>
      <c r="AU786"/>
      <c r="AV786"/>
      <c r="AW786"/>
      <c r="AX786"/>
      <c r="AY786"/>
      <c r="AZ786"/>
      <c r="BA786"/>
      <c r="BB786"/>
      <c r="BC786"/>
      <c r="BD786"/>
      <c r="BE786"/>
      <c r="BF786"/>
      <c r="BG786"/>
      <c r="BH786"/>
      <c r="BI786"/>
      <c r="BJ786"/>
      <c r="BK786"/>
      <c r="BL786"/>
      <c r="BM786"/>
      <c r="BN786"/>
    </row>
    <row r="787" spans="1:66" ht="20.100000000000001" customHeight="1" outlineLevel="2">
      <c r="A787" s="33" t="s">
        <v>427</v>
      </c>
      <c r="B787" s="41" t="s">
        <v>428</v>
      </c>
      <c r="C787" s="33" t="s">
        <v>611</v>
      </c>
      <c r="D787" s="70" t="s">
        <v>949</v>
      </c>
      <c r="E787" s="47">
        <v>3</v>
      </c>
      <c r="F787" s="33" t="s">
        <v>295</v>
      </c>
      <c r="G787" s="41" t="s">
        <v>296</v>
      </c>
      <c r="H787" s="44">
        <v>46</v>
      </c>
      <c r="I787" s="48">
        <v>48</v>
      </c>
      <c r="J787" s="48">
        <v>48</v>
      </c>
      <c r="K787" s="48">
        <v>0</v>
      </c>
      <c r="L787" s="48">
        <v>0</v>
      </c>
      <c r="M787" s="109"/>
      <c r="N787" s="92">
        <f>IF(H787&lt;25,1,1+(H787-25)/H787)</f>
        <v>1.4565217391304348</v>
      </c>
      <c r="O787" s="109">
        <v>1</v>
      </c>
      <c r="P787" s="34">
        <f>J787*N787*O787</f>
        <v>69.913043478260875</v>
      </c>
      <c r="Q787" s="34">
        <f>L787*M787*N787</f>
        <v>0</v>
      </c>
      <c r="R787" s="34">
        <f>P787+Q787</f>
        <v>69.913043478260875</v>
      </c>
      <c r="S787" s="31"/>
      <c r="T787"/>
      <c r="U787"/>
      <c r="V787"/>
      <c r="W787"/>
      <c r="X787"/>
      <c r="Y787"/>
      <c r="Z787"/>
      <c r="AA787"/>
      <c r="AB787"/>
      <c r="AC787"/>
      <c r="AD787"/>
      <c r="AE787"/>
      <c r="AF787"/>
      <c r="AG787"/>
      <c r="AH787"/>
      <c r="AI787"/>
      <c r="AJ787"/>
      <c r="AK787"/>
      <c r="AL787"/>
      <c r="AM787"/>
      <c r="AN787"/>
      <c r="AO787"/>
      <c r="AP787"/>
      <c r="AQ787"/>
      <c r="AR787"/>
      <c r="AS787"/>
      <c r="AT787"/>
      <c r="AU787"/>
      <c r="AV787"/>
      <c r="AW787"/>
      <c r="AX787"/>
      <c r="AY787"/>
      <c r="AZ787"/>
      <c r="BA787"/>
      <c r="BB787"/>
      <c r="BC787"/>
      <c r="BD787"/>
      <c r="BE787"/>
      <c r="BF787"/>
      <c r="BG787"/>
      <c r="BH787"/>
      <c r="BI787"/>
      <c r="BJ787"/>
      <c r="BK787"/>
      <c r="BL787"/>
      <c r="BM787"/>
      <c r="BN787"/>
    </row>
    <row r="788" spans="1:66" ht="20.100000000000001" customHeight="1" outlineLevel="2">
      <c r="A788" s="57" t="s">
        <v>1330</v>
      </c>
      <c r="B788" s="60" t="s">
        <v>1331</v>
      </c>
      <c r="C788" s="57" t="s">
        <v>1509</v>
      </c>
      <c r="D788" s="70" t="s">
        <v>1502</v>
      </c>
      <c r="E788" s="62" t="s">
        <v>1444</v>
      </c>
      <c r="F788" s="33" t="s">
        <v>295</v>
      </c>
      <c r="G788" s="41" t="s">
        <v>1582</v>
      </c>
      <c r="H788" s="87">
        <v>46</v>
      </c>
      <c r="I788" s="56" t="s">
        <v>1494</v>
      </c>
      <c r="J788" s="56" t="s">
        <v>1495</v>
      </c>
      <c r="K788" s="56" t="s">
        <v>1494</v>
      </c>
      <c r="L788" s="56" t="s">
        <v>1495</v>
      </c>
      <c r="M788" s="56">
        <v>1</v>
      </c>
      <c r="N788" s="92"/>
      <c r="O788" s="112"/>
      <c r="P788" s="69"/>
      <c r="Q788" s="69"/>
      <c r="R788" s="69">
        <v>23.304347826086957</v>
      </c>
      <c r="S788" s="68" t="s">
        <v>1498</v>
      </c>
      <c r="T788"/>
      <c r="U788"/>
      <c r="V788"/>
      <c r="W788"/>
      <c r="X788"/>
      <c r="Y788"/>
      <c r="Z788"/>
      <c r="AA788"/>
      <c r="AB788"/>
      <c r="AC788"/>
      <c r="AD788"/>
      <c r="AE788"/>
      <c r="AF788"/>
      <c r="AG788"/>
      <c r="AH788"/>
      <c r="AI788"/>
      <c r="AJ788"/>
      <c r="AK788"/>
      <c r="AL788"/>
      <c r="AM788"/>
      <c r="AN788"/>
      <c r="AO788"/>
      <c r="AP788"/>
      <c r="AQ788"/>
      <c r="AR788"/>
      <c r="AS788"/>
      <c r="AT788"/>
      <c r="AU788"/>
      <c r="AV788"/>
      <c r="AW788"/>
      <c r="AX788"/>
      <c r="AY788"/>
      <c r="AZ788"/>
      <c r="BA788"/>
      <c r="BB788"/>
      <c r="BC788"/>
      <c r="BD788"/>
      <c r="BE788"/>
      <c r="BF788"/>
      <c r="BG788"/>
      <c r="BH788"/>
      <c r="BI788"/>
      <c r="BJ788"/>
      <c r="BK788"/>
      <c r="BL788"/>
      <c r="BM788"/>
      <c r="BN788"/>
    </row>
    <row r="789" spans="1:66" ht="20.100000000000001" customHeight="1" outlineLevel="2">
      <c r="A789" s="35" t="s">
        <v>293</v>
      </c>
      <c r="B789" s="41" t="s">
        <v>294</v>
      </c>
      <c r="C789" s="33" t="s">
        <v>642</v>
      </c>
      <c r="D789" s="70" t="s">
        <v>949</v>
      </c>
      <c r="E789" s="40">
        <v>3</v>
      </c>
      <c r="F789" s="33" t="s">
        <v>295</v>
      </c>
      <c r="G789" s="41" t="s">
        <v>296</v>
      </c>
      <c r="H789" s="99">
        <v>49</v>
      </c>
      <c r="I789" s="49">
        <v>48</v>
      </c>
      <c r="J789" s="49">
        <v>32</v>
      </c>
      <c r="K789" s="43">
        <v>0</v>
      </c>
      <c r="L789" s="49">
        <v>16</v>
      </c>
      <c r="M789" s="109"/>
      <c r="N789" s="92">
        <f>IF(H789&lt;25,1,1+(H789-25)/H789)</f>
        <v>1.489795918367347</v>
      </c>
      <c r="O789" s="109">
        <v>1</v>
      </c>
      <c r="P789" s="34">
        <f>J789*N789*O789</f>
        <v>47.673469387755105</v>
      </c>
      <c r="Q789" s="34">
        <f>L789*M789*N789</f>
        <v>0</v>
      </c>
      <c r="R789" s="34">
        <f>P789+Q789</f>
        <v>47.673469387755105</v>
      </c>
      <c r="S789" s="31"/>
      <c r="T789"/>
      <c r="U789"/>
      <c r="V789"/>
      <c r="W789"/>
      <c r="X789"/>
      <c r="Y789"/>
      <c r="Z789"/>
      <c r="AA789"/>
      <c r="AB789"/>
      <c r="AC789"/>
      <c r="AD789"/>
      <c r="AE789"/>
      <c r="AF789"/>
      <c r="AG789"/>
      <c r="AH789"/>
      <c r="AI789"/>
      <c r="AJ789"/>
      <c r="AK789"/>
      <c r="AL789"/>
      <c r="AM789"/>
      <c r="AN789"/>
      <c r="AO789"/>
      <c r="AP789"/>
      <c r="AQ789"/>
      <c r="AR789"/>
      <c r="AS789"/>
      <c r="AT789"/>
      <c r="AU789"/>
      <c r="AV789"/>
      <c r="AW789"/>
      <c r="AX789"/>
      <c r="AY789"/>
      <c r="AZ789"/>
      <c r="BA789"/>
      <c r="BB789"/>
      <c r="BC789"/>
      <c r="BD789"/>
      <c r="BE789"/>
      <c r="BF789"/>
      <c r="BG789"/>
      <c r="BH789"/>
      <c r="BI789"/>
      <c r="BJ789"/>
      <c r="BK789"/>
      <c r="BL789"/>
      <c r="BM789"/>
      <c r="BN789"/>
    </row>
    <row r="790" spans="1:66" ht="20.100000000000001" customHeight="1" outlineLevel="2">
      <c r="A790" s="33" t="s">
        <v>293</v>
      </c>
      <c r="B790" s="41" t="s">
        <v>999</v>
      </c>
      <c r="C790" s="33" t="s">
        <v>611</v>
      </c>
      <c r="D790" s="70" t="s">
        <v>949</v>
      </c>
      <c r="E790" s="47">
        <v>3</v>
      </c>
      <c r="F790" s="33" t="s">
        <v>295</v>
      </c>
      <c r="G790" s="41" t="s">
        <v>296</v>
      </c>
      <c r="H790" s="44">
        <v>100</v>
      </c>
      <c r="I790" s="48">
        <v>48</v>
      </c>
      <c r="J790" s="48">
        <v>32</v>
      </c>
      <c r="K790" s="48">
        <v>0</v>
      </c>
      <c r="L790" s="48">
        <v>16</v>
      </c>
      <c r="M790" s="109">
        <v>1</v>
      </c>
      <c r="N790" s="92">
        <f>IF(H790&lt;25,1,1+(H790-25)/H790)</f>
        <v>1.75</v>
      </c>
      <c r="O790" s="109">
        <v>1</v>
      </c>
      <c r="P790" s="34">
        <f>J790*N790*O790</f>
        <v>56</v>
      </c>
      <c r="Q790" s="34">
        <f>L790*M790*N790</f>
        <v>28</v>
      </c>
      <c r="R790" s="34">
        <f>P790+Q790</f>
        <v>84</v>
      </c>
      <c r="S790" s="31"/>
      <c r="T790"/>
      <c r="U790"/>
      <c r="V790"/>
      <c r="W790"/>
      <c r="X790"/>
      <c r="Y790"/>
      <c r="Z790"/>
      <c r="AA790"/>
      <c r="AB790"/>
      <c r="AC790"/>
      <c r="AD790"/>
      <c r="AE790"/>
      <c r="AF790"/>
      <c r="AG790"/>
      <c r="AH790"/>
      <c r="AI790"/>
      <c r="AJ790"/>
      <c r="AK790"/>
      <c r="AL790"/>
      <c r="AM790"/>
      <c r="AN790"/>
      <c r="AO790"/>
      <c r="AP790"/>
      <c r="AQ790"/>
      <c r="AR790"/>
      <c r="AS790"/>
      <c r="AT790"/>
      <c r="AU790"/>
      <c r="AV790"/>
      <c r="AW790"/>
      <c r="AX790"/>
      <c r="AY790"/>
      <c r="AZ790"/>
      <c r="BA790"/>
      <c r="BB790"/>
      <c r="BC790"/>
      <c r="BD790"/>
      <c r="BE790"/>
      <c r="BF790"/>
      <c r="BG790"/>
      <c r="BH790"/>
      <c r="BI790"/>
      <c r="BJ790"/>
      <c r="BK790"/>
      <c r="BL790"/>
      <c r="BM790"/>
      <c r="BN790"/>
    </row>
    <row r="791" spans="1:66" ht="20.100000000000001" customHeight="1" outlineLevel="2">
      <c r="A791" s="57" t="s">
        <v>1362</v>
      </c>
      <c r="B791" s="60" t="s">
        <v>1363</v>
      </c>
      <c r="C791" s="57" t="s">
        <v>1504</v>
      </c>
      <c r="D791" s="70" t="s">
        <v>1502</v>
      </c>
      <c r="E791" s="62" t="s">
        <v>1444</v>
      </c>
      <c r="F791" s="33" t="s">
        <v>295</v>
      </c>
      <c r="G791" s="41" t="s">
        <v>1582</v>
      </c>
      <c r="H791" s="87" t="s">
        <v>1485</v>
      </c>
      <c r="I791" s="56" t="s">
        <v>1494</v>
      </c>
      <c r="J791" s="56" t="s">
        <v>1496</v>
      </c>
      <c r="K791" s="56" t="s">
        <v>1494</v>
      </c>
      <c r="L791" s="56" t="s">
        <v>1496</v>
      </c>
      <c r="M791" s="56">
        <v>2</v>
      </c>
      <c r="N791" s="92"/>
      <c r="O791" s="112"/>
      <c r="P791" s="69"/>
      <c r="Q791" s="69"/>
      <c r="R791" s="69">
        <v>32</v>
      </c>
      <c r="S791" s="68" t="s">
        <v>1498</v>
      </c>
      <c r="T791"/>
      <c r="U791"/>
      <c r="V791"/>
      <c r="W791"/>
      <c r="X791"/>
      <c r="Y791"/>
      <c r="Z791"/>
      <c r="AA791"/>
      <c r="AB791"/>
      <c r="AC791"/>
      <c r="AD791"/>
      <c r="AE791"/>
      <c r="AF791"/>
      <c r="AG791"/>
      <c r="AH791"/>
      <c r="AI791"/>
      <c r="AJ791"/>
      <c r="AK791"/>
      <c r="AL791"/>
      <c r="AM791"/>
      <c r="AN791"/>
      <c r="AO791"/>
      <c r="AP791"/>
      <c r="AQ791"/>
      <c r="AR791"/>
      <c r="AS791"/>
      <c r="AT791"/>
      <c r="AU791"/>
      <c r="AV791"/>
      <c r="AW791"/>
      <c r="AX791"/>
      <c r="AY791"/>
      <c r="AZ791"/>
      <c r="BA791"/>
      <c r="BB791"/>
      <c r="BC791"/>
      <c r="BD791"/>
      <c r="BE791"/>
      <c r="BF791"/>
      <c r="BG791"/>
      <c r="BH791"/>
      <c r="BI791"/>
      <c r="BJ791"/>
      <c r="BK791"/>
      <c r="BL791"/>
      <c r="BM791"/>
      <c r="BN791"/>
    </row>
    <row r="792" spans="1:66" ht="20.100000000000001" customHeight="1" outlineLevel="2">
      <c r="A792" s="65"/>
      <c r="B792" s="66"/>
      <c r="C792" s="24" t="s">
        <v>642</v>
      </c>
      <c r="D792" s="70" t="s">
        <v>1221</v>
      </c>
      <c r="E792" s="55">
        <v>14</v>
      </c>
      <c r="F792" s="33" t="s">
        <v>295</v>
      </c>
      <c r="G792" s="41" t="s">
        <v>296</v>
      </c>
      <c r="H792" s="90">
        <v>3</v>
      </c>
      <c r="I792" s="67"/>
      <c r="J792" s="67"/>
      <c r="K792" s="67"/>
      <c r="L792" s="67"/>
      <c r="M792" s="112"/>
      <c r="N792" s="92">
        <f>IF(H792&lt;25,1,1+(H792-25)/H792)</f>
        <v>1</v>
      </c>
      <c r="O792" s="112"/>
      <c r="P792" s="69"/>
      <c r="Q792" s="69"/>
      <c r="R792" s="55">
        <f>0.3*13*H792</f>
        <v>11.7</v>
      </c>
      <c r="S792" s="68" t="s">
        <v>1235</v>
      </c>
      <c r="T792"/>
      <c r="U792"/>
      <c r="V792"/>
      <c r="W792"/>
      <c r="X792"/>
      <c r="Y792"/>
      <c r="Z792"/>
      <c r="AA792"/>
      <c r="AB792"/>
      <c r="AC792"/>
      <c r="AD792"/>
      <c r="AE792"/>
      <c r="AF792"/>
      <c r="AG792"/>
      <c r="AH792"/>
      <c r="AI792"/>
      <c r="AJ792"/>
      <c r="AK792"/>
      <c r="AL792"/>
      <c r="AM792"/>
      <c r="AN792"/>
      <c r="AO792"/>
      <c r="AP792"/>
      <c r="AQ792"/>
      <c r="AR792"/>
      <c r="AS792"/>
      <c r="AT792"/>
      <c r="AU792"/>
      <c r="AV792"/>
      <c r="AW792"/>
      <c r="AX792"/>
      <c r="AY792"/>
      <c r="AZ792"/>
      <c r="BA792"/>
      <c r="BB792"/>
      <c r="BC792"/>
      <c r="BD792"/>
      <c r="BE792"/>
      <c r="BF792"/>
      <c r="BG792"/>
      <c r="BH792"/>
      <c r="BI792"/>
      <c r="BJ792"/>
      <c r="BK792"/>
      <c r="BL792"/>
      <c r="BM792"/>
      <c r="BN792"/>
    </row>
    <row r="793" spans="1:66" ht="20.100000000000001" customHeight="1" outlineLevel="2">
      <c r="A793" s="65"/>
      <c r="B793" s="66"/>
      <c r="C793" s="65"/>
      <c r="D793" s="70" t="s">
        <v>1702</v>
      </c>
      <c r="E793" s="66"/>
      <c r="F793" s="33" t="s">
        <v>295</v>
      </c>
      <c r="G793" s="41" t="s">
        <v>751</v>
      </c>
      <c r="H793" s="56">
        <v>9</v>
      </c>
      <c r="I793" s="67"/>
      <c r="J793" s="67"/>
      <c r="K793" s="67"/>
      <c r="L793" s="67"/>
      <c r="M793" s="112"/>
      <c r="N793" s="118"/>
      <c r="O793" s="112"/>
      <c r="P793" s="69"/>
      <c r="Q793" s="69"/>
      <c r="R793" s="69">
        <f>2*H793</f>
        <v>18</v>
      </c>
      <c r="S793" s="68" t="s">
        <v>1703</v>
      </c>
      <c r="T793"/>
      <c r="U793"/>
      <c r="V793"/>
      <c r="W793"/>
      <c r="X793"/>
      <c r="Y793"/>
      <c r="Z793"/>
      <c r="AA793"/>
      <c r="AB793"/>
      <c r="AC793"/>
      <c r="AD793"/>
      <c r="AE793"/>
      <c r="AF793"/>
      <c r="AG793"/>
      <c r="AH793"/>
      <c r="AI793"/>
      <c r="AJ793"/>
      <c r="AK793"/>
      <c r="AL793"/>
      <c r="AM793"/>
      <c r="AN793"/>
      <c r="AO793"/>
      <c r="AP793"/>
      <c r="AQ793"/>
      <c r="AR793"/>
      <c r="AS793"/>
      <c r="AT793"/>
      <c r="AU793"/>
      <c r="AV793"/>
      <c r="AW793"/>
      <c r="AX793"/>
      <c r="AY793"/>
      <c r="AZ793"/>
      <c r="BA793"/>
      <c r="BB793"/>
      <c r="BC793"/>
      <c r="BD793"/>
      <c r="BE793"/>
      <c r="BF793"/>
      <c r="BG793"/>
      <c r="BH793"/>
      <c r="BI793"/>
      <c r="BJ793"/>
      <c r="BK793"/>
      <c r="BL793"/>
      <c r="BM793"/>
      <c r="BN793"/>
    </row>
    <row r="794" spans="1:66" ht="20.100000000000001" customHeight="1" outlineLevel="2">
      <c r="A794" s="24"/>
      <c r="B794" s="41"/>
      <c r="C794" s="33" t="s">
        <v>611</v>
      </c>
      <c r="D794" s="70" t="s">
        <v>593</v>
      </c>
      <c r="E794" s="55"/>
      <c r="F794" s="33" t="s">
        <v>295</v>
      </c>
      <c r="G794" s="41" t="s">
        <v>751</v>
      </c>
      <c r="H794" s="56">
        <v>4</v>
      </c>
      <c r="I794" s="56"/>
      <c r="J794" s="56"/>
      <c r="K794" s="56"/>
      <c r="L794" s="56"/>
      <c r="M794" s="56"/>
      <c r="N794" s="56"/>
      <c r="O794" s="56"/>
      <c r="P794" s="24"/>
      <c r="Q794" s="55"/>
      <c r="R794" s="54">
        <f>H794*14</f>
        <v>56</v>
      </c>
      <c r="S794" s="24"/>
      <c r="T794"/>
      <c r="U794"/>
      <c r="V794"/>
      <c r="W794"/>
      <c r="X794"/>
      <c r="Y794"/>
      <c r="Z794"/>
      <c r="AA794"/>
      <c r="AB794"/>
      <c r="AC794"/>
      <c r="AD794"/>
      <c r="AE794"/>
      <c r="AF794"/>
      <c r="AG794"/>
      <c r="AH794"/>
      <c r="AI794"/>
      <c r="AJ794"/>
      <c r="AK794"/>
      <c r="AL794"/>
      <c r="AM794"/>
      <c r="AN794"/>
      <c r="AO794"/>
      <c r="AP794"/>
      <c r="AQ794"/>
      <c r="AR794"/>
      <c r="AS794"/>
      <c r="AT794"/>
      <c r="AU794"/>
      <c r="AV794"/>
      <c r="AW794"/>
      <c r="AX794"/>
      <c r="AY794"/>
      <c r="AZ794"/>
      <c r="BA794"/>
      <c r="BB794"/>
      <c r="BC794"/>
      <c r="BD794"/>
      <c r="BE794"/>
      <c r="BF794"/>
      <c r="BG794"/>
      <c r="BH794"/>
      <c r="BI794"/>
      <c r="BJ794"/>
      <c r="BK794"/>
      <c r="BL794"/>
      <c r="BM794"/>
      <c r="BN794"/>
    </row>
    <row r="795" spans="1:66" ht="20.100000000000001" customHeight="1" outlineLevel="1">
      <c r="A795" s="24"/>
      <c r="B795" s="41"/>
      <c r="C795" s="33"/>
      <c r="D795" s="70"/>
      <c r="E795" s="55"/>
      <c r="F795" s="125" t="s">
        <v>1856</v>
      </c>
      <c r="G795" s="41"/>
      <c r="H795" s="56"/>
      <c r="I795" s="56"/>
      <c r="J795" s="56"/>
      <c r="K795" s="56"/>
      <c r="L795" s="56"/>
      <c r="M795" s="56"/>
      <c r="N795" s="56"/>
      <c r="O795" s="56"/>
      <c r="P795" s="24"/>
      <c r="Q795" s="55"/>
      <c r="R795" s="54">
        <f>SUBTOTAL(9,R786:R794)</f>
        <v>357.59086069210292</v>
      </c>
      <c r="S795" s="24"/>
      <c r="T795" s="18"/>
      <c r="U795" s="18"/>
      <c r="V795" s="18"/>
      <c r="W795" s="18"/>
      <c r="X795" s="18"/>
      <c r="Y795" s="18"/>
      <c r="Z795" s="18"/>
      <c r="AA795" s="18"/>
      <c r="AB795" s="18"/>
      <c r="AC795" s="18"/>
      <c r="AD795" s="18"/>
      <c r="AE795" s="18"/>
      <c r="AF795" s="18"/>
      <c r="AG795" s="18"/>
      <c r="AH795" s="18"/>
      <c r="AI795" s="18"/>
      <c r="AJ795" s="18"/>
      <c r="AK795" s="18"/>
      <c r="AL795" s="18"/>
      <c r="AM795" s="18"/>
      <c r="AN795" s="18"/>
      <c r="AO795" s="18"/>
      <c r="AP795" s="18"/>
      <c r="AQ795" s="18"/>
      <c r="AR795" s="18"/>
      <c r="AS795" s="18"/>
      <c r="AT795" s="18"/>
      <c r="AU795" s="18"/>
      <c r="AV795" s="18"/>
      <c r="AW795" s="18"/>
      <c r="AX795" s="18"/>
      <c r="AY795" s="18"/>
      <c r="AZ795" s="18"/>
      <c r="BA795" s="18"/>
      <c r="BB795" s="18"/>
      <c r="BC795" s="18"/>
      <c r="BD795" s="18"/>
      <c r="BE795" s="18"/>
      <c r="BF795" s="18"/>
      <c r="BG795" s="18"/>
      <c r="BH795" s="18"/>
      <c r="BI795" s="18"/>
      <c r="BJ795" s="18"/>
      <c r="BK795" s="18"/>
      <c r="BL795" s="18"/>
      <c r="BM795" s="18"/>
      <c r="BN795" s="18"/>
    </row>
    <row r="796" spans="1:66" ht="20.100000000000001" customHeight="1" outlineLevel="2">
      <c r="A796" s="65"/>
      <c r="B796" s="66"/>
      <c r="C796" s="65"/>
      <c r="D796" s="70" t="s">
        <v>1702</v>
      </c>
      <c r="E796" s="66"/>
      <c r="F796" s="33" t="s">
        <v>1171</v>
      </c>
      <c r="G796" s="41" t="s">
        <v>752</v>
      </c>
      <c r="H796" s="56">
        <v>4</v>
      </c>
      <c r="I796" s="67"/>
      <c r="J796" s="67"/>
      <c r="K796" s="67"/>
      <c r="L796" s="67"/>
      <c r="M796" s="112"/>
      <c r="N796" s="118"/>
      <c r="O796" s="112"/>
      <c r="P796" s="69"/>
      <c r="Q796" s="69"/>
      <c r="R796" s="69">
        <f>2*H796</f>
        <v>8</v>
      </c>
      <c r="S796" s="68" t="s">
        <v>1703</v>
      </c>
      <c r="T796"/>
      <c r="U796"/>
      <c r="V796"/>
      <c r="W796"/>
      <c r="X796"/>
      <c r="Y796"/>
      <c r="Z796"/>
      <c r="AA796"/>
      <c r="AB796"/>
      <c r="AC796"/>
      <c r="AD796"/>
      <c r="AE796"/>
      <c r="AF796"/>
      <c r="AG796"/>
      <c r="AH796"/>
      <c r="AI796"/>
      <c r="AJ796"/>
      <c r="AK796"/>
      <c r="AL796"/>
      <c r="AM796"/>
      <c r="AN796"/>
      <c r="AO796"/>
      <c r="AP796"/>
      <c r="AQ796"/>
      <c r="AR796"/>
      <c r="AS796"/>
      <c r="AT796"/>
      <c r="AU796"/>
      <c r="AV796"/>
      <c r="AW796"/>
      <c r="AX796"/>
      <c r="AY796"/>
      <c r="AZ796"/>
      <c r="BA796"/>
      <c r="BB796"/>
      <c r="BC796"/>
      <c r="BD796"/>
      <c r="BE796"/>
      <c r="BF796"/>
      <c r="BG796"/>
      <c r="BH796"/>
      <c r="BI796"/>
      <c r="BJ796"/>
      <c r="BK796"/>
      <c r="BL796"/>
      <c r="BM796"/>
      <c r="BN796"/>
    </row>
    <row r="797" spans="1:66" ht="20.100000000000001" customHeight="1" outlineLevel="2">
      <c r="A797" s="24"/>
      <c r="B797" s="41"/>
      <c r="C797" s="33" t="s">
        <v>611</v>
      </c>
      <c r="D797" s="70" t="s">
        <v>593</v>
      </c>
      <c r="E797" s="55"/>
      <c r="F797" s="33" t="s">
        <v>1171</v>
      </c>
      <c r="G797" s="41" t="s">
        <v>752</v>
      </c>
      <c r="H797" s="56">
        <v>1</v>
      </c>
      <c r="I797" s="56"/>
      <c r="J797" s="56"/>
      <c r="K797" s="56"/>
      <c r="L797" s="56"/>
      <c r="M797" s="56"/>
      <c r="N797" s="56"/>
      <c r="O797" s="56"/>
      <c r="P797" s="24"/>
      <c r="Q797" s="55"/>
      <c r="R797" s="54">
        <f>H797*14</f>
        <v>14</v>
      </c>
      <c r="S797" s="24"/>
      <c r="T797"/>
      <c r="U797"/>
      <c r="V797"/>
      <c r="W797"/>
      <c r="X797"/>
      <c r="Y797"/>
      <c r="Z797"/>
      <c r="AA797"/>
      <c r="AB797"/>
      <c r="AC797"/>
      <c r="AD797"/>
      <c r="AE797"/>
      <c r="AF797"/>
      <c r="AG797"/>
      <c r="AH797"/>
      <c r="AI797"/>
      <c r="AJ797"/>
      <c r="AK797"/>
      <c r="AL797"/>
      <c r="AM797"/>
      <c r="AN797"/>
      <c r="AO797"/>
      <c r="AP797"/>
      <c r="AQ797"/>
      <c r="AR797"/>
      <c r="AS797"/>
      <c r="AT797"/>
      <c r="AU797"/>
      <c r="AV797"/>
      <c r="AW797"/>
      <c r="AX797"/>
      <c r="AY797"/>
      <c r="AZ797"/>
      <c r="BA797"/>
      <c r="BB797"/>
      <c r="BC797"/>
      <c r="BD797"/>
      <c r="BE797"/>
      <c r="BF797"/>
      <c r="BG797"/>
      <c r="BH797"/>
      <c r="BI797"/>
      <c r="BJ797"/>
      <c r="BK797"/>
      <c r="BL797"/>
      <c r="BM797"/>
      <c r="BN797"/>
    </row>
    <row r="798" spans="1:66" ht="20.100000000000001" customHeight="1" outlineLevel="1">
      <c r="A798" s="24"/>
      <c r="B798" s="41"/>
      <c r="C798" s="33"/>
      <c r="D798" s="70"/>
      <c r="E798" s="55"/>
      <c r="F798" s="125" t="s">
        <v>1857</v>
      </c>
      <c r="G798" s="41"/>
      <c r="H798" s="56"/>
      <c r="I798" s="56"/>
      <c r="J798" s="56"/>
      <c r="K798" s="56"/>
      <c r="L798" s="56"/>
      <c r="M798" s="56"/>
      <c r="N798" s="56"/>
      <c r="O798" s="56"/>
      <c r="P798" s="24"/>
      <c r="Q798" s="55"/>
      <c r="R798" s="54">
        <f>SUBTOTAL(9,R796:R797)</f>
        <v>22</v>
      </c>
      <c r="S798" s="24"/>
      <c r="T798" s="18"/>
      <c r="U798" s="18"/>
      <c r="V798" s="18"/>
      <c r="W798" s="18"/>
      <c r="X798" s="18"/>
      <c r="Y798" s="18"/>
      <c r="Z798" s="18"/>
      <c r="AA798" s="18"/>
      <c r="AB798" s="18"/>
      <c r="AC798" s="18"/>
      <c r="AD798" s="18"/>
      <c r="AE798" s="18"/>
      <c r="AF798" s="18"/>
      <c r="AG798" s="18"/>
      <c r="AH798" s="18"/>
      <c r="AI798" s="18"/>
      <c r="AJ798" s="18"/>
      <c r="AK798" s="18"/>
      <c r="AL798" s="18"/>
      <c r="AM798" s="18"/>
      <c r="AN798" s="18"/>
      <c r="AO798" s="18"/>
      <c r="AP798" s="18"/>
      <c r="AQ798" s="18"/>
      <c r="AR798" s="18"/>
      <c r="AS798" s="18"/>
      <c r="AT798" s="18"/>
      <c r="AU798" s="18"/>
      <c r="AV798" s="18"/>
      <c r="AW798" s="18"/>
      <c r="AX798" s="18"/>
      <c r="AY798" s="18"/>
      <c r="AZ798" s="18"/>
      <c r="BA798" s="18"/>
      <c r="BB798" s="18"/>
      <c r="BC798" s="18"/>
      <c r="BD798" s="18"/>
      <c r="BE798" s="18"/>
      <c r="BF798" s="18"/>
      <c r="BG798" s="18"/>
      <c r="BH798" s="18"/>
      <c r="BI798" s="18"/>
      <c r="BJ798" s="18"/>
      <c r="BK798" s="18"/>
      <c r="BL798" s="18"/>
      <c r="BM798" s="18"/>
      <c r="BN798" s="18"/>
    </row>
    <row r="799" spans="1:66" ht="20.100000000000001" customHeight="1" outlineLevel="2">
      <c r="A799" s="58" t="s">
        <v>1102</v>
      </c>
      <c r="B799" s="63" t="s">
        <v>1103</v>
      </c>
      <c r="C799" s="57" t="s">
        <v>642</v>
      </c>
      <c r="D799" s="70" t="s">
        <v>1089</v>
      </c>
      <c r="E799" s="61">
        <v>1</v>
      </c>
      <c r="F799" s="33" t="s">
        <v>106</v>
      </c>
      <c r="G799" s="41" t="s">
        <v>107</v>
      </c>
      <c r="H799" s="100">
        <v>6</v>
      </c>
      <c r="I799" s="56">
        <v>0</v>
      </c>
      <c r="J799" s="56">
        <v>0</v>
      </c>
      <c r="K799" s="56">
        <v>0</v>
      </c>
      <c r="L799" s="56">
        <v>0</v>
      </c>
      <c r="M799" s="56"/>
      <c r="N799" s="92">
        <f>IF(H799&lt;25,1,1+(H799-25)/H799)</f>
        <v>1</v>
      </c>
      <c r="O799" s="117">
        <v>1</v>
      </c>
      <c r="P799" s="24"/>
      <c r="Q799" s="64">
        <f>N799*E799*32</f>
        <v>32</v>
      </c>
      <c r="R799" s="64">
        <f>P799+Q799</f>
        <v>32</v>
      </c>
      <c r="S799" s="24"/>
      <c r="T799"/>
      <c r="U799"/>
      <c r="V799"/>
      <c r="W799"/>
      <c r="X799"/>
      <c r="Y799"/>
      <c r="Z799"/>
      <c r="AA799"/>
      <c r="AB799"/>
      <c r="AC799"/>
      <c r="AD799"/>
      <c r="AE799"/>
      <c r="AF799"/>
      <c r="AG799"/>
      <c r="AH799"/>
      <c r="AI799"/>
      <c r="AJ799"/>
      <c r="AK799"/>
      <c r="AL799"/>
      <c r="AM799"/>
      <c r="AN799"/>
      <c r="AO799"/>
      <c r="AP799"/>
      <c r="AQ799"/>
      <c r="AR799"/>
      <c r="AS799"/>
      <c r="AT799"/>
      <c r="AU799"/>
      <c r="AV799"/>
      <c r="AW799"/>
      <c r="AX799"/>
      <c r="AY799"/>
      <c r="AZ799"/>
      <c r="BA799"/>
      <c r="BB799"/>
      <c r="BC799"/>
      <c r="BD799"/>
      <c r="BE799"/>
      <c r="BF799"/>
      <c r="BG799"/>
      <c r="BH799"/>
      <c r="BI799"/>
      <c r="BJ799"/>
      <c r="BK799"/>
      <c r="BL799"/>
      <c r="BM799"/>
      <c r="BN799"/>
    </row>
    <row r="800" spans="1:66" ht="20.100000000000001" customHeight="1" outlineLevel="2">
      <c r="A800" s="35" t="s">
        <v>640</v>
      </c>
      <c r="B800" s="41" t="s">
        <v>641</v>
      </c>
      <c r="C800" s="33" t="s">
        <v>642</v>
      </c>
      <c r="D800" s="70" t="s">
        <v>949</v>
      </c>
      <c r="E800" s="47">
        <v>1</v>
      </c>
      <c r="F800" s="33" t="s">
        <v>106</v>
      </c>
      <c r="G800" s="41" t="s">
        <v>107</v>
      </c>
      <c r="H800" s="99">
        <v>90</v>
      </c>
      <c r="I800" s="49">
        <v>16</v>
      </c>
      <c r="J800" s="49">
        <v>16</v>
      </c>
      <c r="K800" s="43">
        <v>0</v>
      </c>
      <c r="L800" s="49">
        <v>0</v>
      </c>
      <c r="M800" s="109"/>
      <c r="N800" s="92">
        <f>IF(H800&lt;25,1,1+(H800-25)/H800)</f>
        <v>1.7222222222222223</v>
      </c>
      <c r="O800" s="109">
        <v>1</v>
      </c>
      <c r="P800" s="34">
        <f>J800*N800*O800</f>
        <v>27.555555555555557</v>
      </c>
      <c r="Q800" s="34">
        <f>L800*M800*N800</f>
        <v>0</v>
      </c>
      <c r="R800" s="34">
        <f>P800+Q800</f>
        <v>27.555555555555557</v>
      </c>
      <c r="S800" s="31"/>
      <c r="T800"/>
      <c r="U800"/>
      <c r="V800"/>
      <c r="W800"/>
      <c r="X800"/>
      <c r="Y800"/>
      <c r="Z800"/>
      <c r="AA800"/>
      <c r="AB800"/>
      <c r="AC800"/>
      <c r="AD800"/>
      <c r="AE800"/>
      <c r="AF800"/>
      <c r="AG800"/>
      <c r="AH800"/>
      <c r="AI800"/>
      <c r="AJ800"/>
      <c r="AK800"/>
      <c r="AL800"/>
      <c r="AM800"/>
      <c r="AN800"/>
      <c r="AO800"/>
      <c r="AP800"/>
      <c r="AQ800"/>
      <c r="AR800"/>
      <c r="AS800"/>
      <c r="AT800"/>
      <c r="AU800"/>
      <c r="AV800"/>
      <c r="AW800"/>
      <c r="AX800"/>
      <c r="AY800"/>
      <c r="AZ800"/>
      <c r="BA800"/>
      <c r="BB800"/>
      <c r="BC800"/>
      <c r="BD800"/>
      <c r="BE800"/>
      <c r="BF800"/>
      <c r="BG800"/>
      <c r="BH800"/>
      <c r="BI800"/>
      <c r="BJ800"/>
      <c r="BK800"/>
      <c r="BL800"/>
      <c r="BM800"/>
      <c r="BN800"/>
    </row>
    <row r="801" spans="1:66" ht="20.100000000000001" customHeight="1" outlineLevel="2">
      <c r="A801" s="35" t="s">
        <v>274</v>
      </c>
      <c r="B801" s="41" t="s">
        <v>275</v>
      </c>
      <c r="C801" s="33" t="s">
        <v>642</v>
      </c>
      <c r="D801" s="70" t="s">
        <v>949</v>
      </c>
      <c r="E801" s="40">
        <v>3</v>
      </c>
      <c r="F801" s="33" t="s">
        <v>106</v>
      </c>
      <c r="G801" s="41" t="s">
        <v>107</v>
      </c>
      <c r="H801" s="99">
        <v>36</v>
      </c>
      <c r="I801" s="49">
        <v>48</v>
      </c>
      <c r="J801" s="49">
        <v>48</v>
      </c>
      <c r="K801" s="43">
        <v>0</v>
      </c>
      <c r="L801" s="49">
        <v>0</v>
      </c>
      <c r="M801" s="109"/>
      <c r="N801" s="92">
        <f>IF(H801&lt;25,1,1+(H801-25)/H801)</f>
        <v>1.3055555555555556</v>
      </c>
      <c r="O801" s="109">
        <v>1</v>
      </c>
      <c r="P801" s="34">
        <f>J801*N801*O801</f>
        <v>62.666666666666671</v>
      </c>
      <c r="Q801" s="34">
        <f>L801*M801*N801</f>
        <v>0</v>
      </c>
      <c r="R801" s="34">
        <f>P801+Q801</f>
        <v>62.666666666666671</v>
      </c>
      <c r="S801" s="31"/>
      <c r="T801"/>
      <c r="U801"/>
      <c r="V801"/>
      <c r="W801"/>
      <c r="X801"/>
      <c r="Y801"/>
      <c r="Z801"/>
      <c r="AA801"/>
      <c r="AB801"/>
      <c r="AC801"/>
      <c r="AD801"/>
      <c r="AE801"/>
      <c r="AF801"/>
      <c r="AG801"/>
      <c r="AH801"/>
      <c r="AI801"/>
      <c r="AJ801"/>
      <c r="AK801"/>
      <c r="AL801"/>
      <c r="AM801"/>
      <c r="AN801"/>
      <c r="AO801"/>
      <c r="AP801"/>
      <c r="AQ801"/>
      <c r="AR801"/>
      <c r="AS801"/>
      <c r="AT801"/>
      <c r="AU801"/>
      <c r="AV801"/>
      <c r="AW801"/>
      <c r="AX801"/>
      <c r="AY801"/>
      <c r="AZ801"/>
      <c r="BA801"/>
      <c r="BB801"/>
      <c r="BC801"/>
      <c r="BD801"/>
      <c r="BE801"/>
      <c r="BF801"/>
      <c r="BG801"/>
      <c r="BH801"/>
      <c r="BI801"/>
      <c r="BJ801"/>
      <c r="BK801"/>
      <c r="BL801"/>
      <c r="BM801"/>
      <c r="BN801"/>
    </row>
    <row r="802" spans="1:66" ht="20.100000000000001" customHeight="1" outlineLevel="2">
      <c r="A802" s="57" t="s">
        <v>1348</v>
      </c>
      <c r="B802" s="60" t="s">
        <v>1349</v>
      </c>
      <c r="C802" s="57" t="s">
        <v>1504</v>
      </c>
      <c r="D802" s="70" t="s">
        <v>1502</v>
      </c>
      <c r="E802" s="62" t="s">
        <v>1444</v>
      </c>
      <c r="F802" s="33" t="s">
        <v>106</v>
      </c>
      <c r="G802" s="41" t="s">
        <v>1591</v>
      </c>
      <c r="H802" s="87" t="s">
        <v>1481</v>
      </c>
      <c r="I802" s="56" t="s">
        <v>1494</v>
      </c>
      <c r="J802" s="56" t="s">
        <v>1496</v>
      </c>
      <c r="K802" s="56" t="s">
        <v>1494</v>
      </c>
      <c r="L802" s="56" t="s">
        <v>1496</v>
      </c>
      <c r="M802" s="56">
        <v>6</v>
      </c>
      <c r="N802" s="92"/>
      <c r="O802" s="112"/>
      <c r="P802" s="69"/>
      <c r="Q802" s="69"/>
      <c r="R802" s="69">
        <v>96</v>
      </c>
      <c r="S802" s="68" t="s">
        <v>1498</v>
      </c>
      <c r="T802"/>
      <c r="U802"/>
      <c r="V802"/>
      <c r="W802"/>
      <c r="X802"/>
      <c r="Y802"/>
      <c r="Z802"/>
      <c r="AA802"/>
      <c r="AB802"/>
      <c r="AC802"/>
      <c r="AD802"/>
      <c r="AE802"/>
      <c r="AF802"/>
      <c r="AG802"/>
      <c r="AH802"/>
      <c r="AI802"/>
      <c r="AJ802"/>
      <c r="AK802"/>
      <c r="AL802"/>
      <c r="AM802"/>
      <c r="AN802"/>
      <c r="AO802"/>
      <c r="AP802"/>
      <c r="AQ802"/>
      <c r="AR802"/>
      <c r="AS802"/>
      <c r="AT802"/>
      <c r="AU802"/>
      <c r="AV802"/>
      <c r="AW802"/>
      <c r="AX802"/>
      <c r="AY802"/>
      <c r="AZ802"/>
      <c r="BA802"/>
      <c r="BB802"/>
      <c r="BC802"/>
      <c r="BD802"/>
      <c r="BE802"/>
      <c r="BF802"/>
      <c r="BG802"/>
      <c r="BH802"/>
      <c r="BI802"/>
      <c r="BJ802"/>
      <c r="BK802"/>
      <c r="BL802"/>
      <c r="BM802"/>
      <c r="BN802"/>
    </row>
    <row r="803" spans="1:66" ht="20.100000000000001" customHeight="1" outlineLevel="2">
      <c r="A803" s="24"/>
      <c r="B803" s="41" t="s">
        <v>895</v>
      </c>
      <c r="C803" s="24"/>
      <c r="D803" s="70" t="s">
        <v>822</v>
      </c>
      <c r="E803" s="55"/>
      <c r="F803" s="33" t="s">
        <v>106</v>
      </c>
      <c r="G803" s="41" t="s">
        <v>927</v>
      </c>
      <c r="H803" s="56"/>
      <c r="I803" s="56"/>
      <c r="J803" s="56"/>
      <c r="K803" s="56"/>
      <c r="L803" s="56"/>
      <c r="M803" s="56"/>
      <c r="N803" s="56"/>
      <c r="O803" s="56"/>
      <c r="P803" s="24"/>
      <c r="Q803" s="55"/>
      <c r="R803" s="55">
        <v>15</v>
      </c>
      <c r="S803" s="24"/>
      <c r="T803"/>
      <c r="U803"/>
      <c r="V803"/>
      <c r="W803"/>
      <c r="X803"/>
      <c r="Y803"/>
      <c r="Z803"/>
      <c r="AA803"/>
      <c r="AB803"/>
      <c r="AC803"/>
      <c r="AD803"/>
      <c r="AE803"/>
      <c r="AF803"/>
      <c r="AG803"/>
      <c r="AH803"/>
      <c r="AI803"/>
      <c r="AJ803"/>
      <c r="AK803"/>
      <c r="AL803"/>
      <c r="AM803"/>
      <c r="AN803"/>
      <c r="AO803"/>
      <c r="AP803"/>
      <c r="AQ803"/>
      <c r="AR803"/>
      <c r="AS803"/>
      <c r="AT803"/>
      <c r="AU803"/>
      <c r="AV803"/>
      <c r="AW803"/>
      <c r="AX803"/>
      <c r="AY803"/>
      <c r="AZ803"/>
      <c r="BA803"/>
      <c r="BB803"/>
      <c r="BC803"/>
      <c r="BD803"/>
      <c r="BE803"/>
      <c r="BF803"/>
      <c r="BG803"/>
      <c r="BH803"/>
      <c r="BI803"/>
      <c r="BJ803"/>
      <c r="BK803"/>
      <c r="BL803"/>
      <c r="BM803"/>
      <c r="BN803"/>
    </row>
    <row r="804" spans="1:66" ht="20.100000000000001" customHeight="1" outlineLevel="2">
      <c r="A804" s="65"/>
      <c r="B804" s="66"/>
      <c r="C804" s="24" t="s">
        <v>642</v>
      </c>
      <c r="D804" s="70" t="s">
        <v>1223</v>
      </c>
      <c r="E804" s="55">
        <v>14</v>
      </c>
      <c r="F804" s="33" t="s">
        <v>106</v>
      </c>
      <c r="G804" s="41" t="s">
        <v>927</v>
      </c>
      <c r="H804" s="90">
        <v>1</v>
      </c>
      <c r="I804" s="67"/>
      <c r="J804" s="67"/>
      <c r="K804" s="67"/>
      <c r="L804" s="67"/>
      <c r="M804" s="112"/>
      <c r="N804" s="92">
        <f>IF(H804&lt;25,1,1+(H804-25)/H804)</f>
        <v>1</v>
      </c>
      <c r="O804" s="112"/>
      <c r="P804" s="69"/>
      <c r="Q804" s="69"/>
      <c r="R804" s="55">
        <f>0.3*13*H804</f>
        <v>3.9</v>
      </c>
      <c r="S804" s="68" t="s">
        <v>1235</v>
      </c>
      <c r="T804"/>
      <c r="U804"/>
      <c r="V804"/>
      <c r="W804"/>
      <c r="X804"/>
      <c r="Y804"/>
      <c r="Z804"/>
      <c r="AA804"/>
      <c r="AB804"/>
      <c r="AC804"/>
      <c r="AD804"/>
      <c r="AE804"/>
      <c r="AF804"/>
      <c r="AG804"/>
      <c r="AH804"/>
      <c r="AI804"/>
      <c r="AJ804"/>
      <c r="AK804"/>
      <c r="AL804"/>
      <c r="AM804"/>
      <c r="AN804"/>
      <c r="AO804"/>
      <c r="AP804"/>
      <c r="AQ804"/>
      <c r="AR804"/>
      <c r="AS804"/>
      <c r="AT804"/>
      <c r="AU804"/>
      <c r="AV804"/>
      <c r="AW804"/>
      <c r="AX804"/>
      <c r="AY804"/>
      <c r="AZ804"/>
      <c r="BA804"/>
      <c r="BB804"/>
      <c r="BC804"/>
      <c r="BD804"/>
      <c r="BE804"/>
      <c r="BF804"/>
      <c r="BG804"/>
      <c r="BH804"/>
      <c r="BI804"/>
      <c r="BJ804"/>
      <c r="BK804"/>
      <c r="BL804"/>
      <c r="BM804"/>
      <c r="BN804"/>
    </row>
    <row r="805" spans="1:66" ht="20.100000000000001" customHeight="1" outlineLevel="2">
      <c r="A805" s="65"/>
      <c r="B805" s="66"/>
      <c r="C805" s="65"/>
      <c r="D805" s="70" t="s">
        <v>1702</v>
      </c>
      <c r="E805" s="66"/>
      <c r="F805" s="33" t="s">
        <v>106</v>
      </c>
      <c r="G805" s="41" t="s">
        <v>753</v>
      </c>
      <c r="H805" s="56">
        <v>4</v>
      </c>
      <c r="I805" s="67"/>
      <c r="J805" s="67"/>
      <c r="K805" s="67"/>
      <c r="L805" s="67"/>
      <c r="M805" s="112"/>
      <c r="N805" s="118"/>
      <c r="O805" s="112"/>
      <c r="P805" s="69"/>
      <c r="Q805" s="69"/>
      <c r="R805" s="69">
        <f>2*H805</f>
        <v>8</v>
      </c>
      <c r="S805" s="68" t="s">
        <v>1703</v>
      </c>
      <c r="T805"/>
      <c r="U805"/>
      <c r="V805"/>
      <c r="W805"/>
      <c r="X805"/>
      <c r="Y805"/>
      <c r="Z805"/>
      <c r="AA805"/>
      <c r="AB805"/>
      <c r="AC805"/>
      <c r="AD805"/>
      <c r="AE805"/>
      <c r="AF805"/>
      <c r="AG805"/>
      <c r="AH805"/>
      <c r="AI805"/>
      <c r="AJ805"/>
      <c r="AK805"/>
      <c r="AL805"/>
      <c r="AM805"/>
      <c r="AN805"/>
      <c r="AO805"/>
      <c r="AP805"/>
      <c r="AQ805"/>
      <c r="AR805"/>
      <c r="AS805"/>
      <c r="AT805"/>
      <c r="AU805"/>
      <c r="AV805"/>
      <c r="AW805"/>
      <c r="AX805"/>
      <c r="AY805"/>
      <c r="AZ805"/>
      <c r="BA805"/>
      <c r="BB805"/>
      <c r="BC805"/>
      <c r="BD805"/>
      <c r="BE805"/>
      <c r="BF805"/>
      <c r="BG805"/>
      <c r="BH805"/>
      <c r="BI805"/>
      <c r="BJ805"/>
      <c r="BK805"/>
      <c r="BL805"/>
      <c r="BM805"/>
      <c r="BN805"/>
    </row>
    <row r="806" spans="1:66" ht="20.100000000000001" customHeight="1" outlineLevel="2">
      <c r="A806" s="24"/>
      <c r="B806" s="41"/>
      <c r="C806" s="33" t="s">
        <v>611</v>
      </c>
      <c r="D806" s="70" t="s">
        <v>593</v>
      </c>
      <c r="E806" s="55"/>
      <c r="F806" s="33" t="s">
        <v>106</v>
      </c>
      <c r="G806" s="41" t="s">
        <v>753</v>
      </c>
      <c r="H806" s="56">
        <v>2</v>
      </c>
      <c r="I806" s="56"/>
      <c r="J806" s="56"/>
      <c r="K806" s="56"/>
      <c r="L806" s="56"/>
      <c r="M806" s="56"/>
      <c r="N806" s="56"/>
      <c r="O806" s="56"/>
      <c r="P806" s="24"/>
      <c r="Q806" s="55"/>
      <c r="R806" s="54">
        <f>H806*14</f>
        <v>28</v>
      </c>
      <c r="S806" s="24"/>
      <c r="T806"/>
      <c r="U806"/>
      <c r="V806"/>
      <c r="W806"/>
      <c r="X806"/>
      <c r="Y806"/>
      <c r="Z806"/>
      <c r="AA806"/>
      <c r="AB806"/>
      <c r="AC806"/>
      <c r="AD806"/>
      <c r="AE806"/>
      <c r="AF806"/>
      <c r="AG806"/>
      <c r="AH806"/>
      <c r="AI806"/>
      <c r="AJ806"/>
      <c r="AK806"/>
      <c r="AL806"/>
      <c r="AM806"/>
      <c r="AN806"/>
      <c r="AO806"/>
      <c r="AP806"/>
      <c r="AQ806"/>
      <c r="AR806"/>
      <c r="AS806"/>
      <c r="AT806"/>
      <c r="AU806"/>
      <c r="AV806"/>
      <c r="AW806"/>
      <c r="AX806"/>
      <c r="AY806"/>
      <c r="AZ806"/>
      <c r="BA806"/>
      <c r="BB806"/>
      <c r="BC806"/>
      <c r="BD806"/>
      <c r="BE806"/>
      <c r="BF806"/>
      <c r="BG806"/>
      <c r="BH806"/>
      <c r="BI806"/>
      <c r="BJ806"/>
      <c r="BK806"/>
      <c r="BL806"/>
      <c r="BM806"/>
      <c r="BN806"/>
    </row>
    <row r="807" spans="1:66" ht="20.100000000000001" customHeight="1" outlineLevel="1">
      <c r="A807" s="24"/>
      <c r="B807" s="41"/>
      <c r="C807" s="33"/>
      <c r="D807" s="70"/>
      <c r="E807" s="55"/>
      <c r="F807" s="125" t="s">
        <v>1858</v>
      </c>
      <c r="G807" s="41"/>
      <c r="H807" s="56"/>
      <c r="I807" s="56"/>
      <c r="J807" s="56"/>
      <c r="K807" s="56"/>
      <c r="L807" s="56"/>
      <c r="M807" s="56"/>
      <c r="N807" s="56"/>
      <c r="O807" s="56"/>
      <c r="P807" s="24"/>
      <c r="Q807" s="55"/>
      <c r="R807" s="54">
        <f>SUBTOTAL(9,R799:R806)</f>
        <v>273.12222222222226</v>
      </c>
      <c r="S807" s="24"/>
      <c r="T807" s="18"/>
      <c r="U807" s="18"/>
      <c r="V807" s="18"/>
      <c r="W807" s="18"/>
      <c r="X807" s="18"/>
      <c r="Y807" s="18"/>
      <c r="Z807" s="18"/>
      <c r="AA807" s="18"/>
      <c r="AB807" s="18"/>
      <c r="AC807" s="18"/>
      <c r="AD807" s="18"/>
      <c r="AE807" s="18"/>
      <c r="AF807" s="18"/>
      <c r="AG807" s="18"/>
      <c r="AH807" s="18"/>
      <c r="AI807" s="18"/>
      <c r="AJ807" s="18"/>
      <c r="AK807" s="18"/>
      <c r="AL807" s="18"/>
      <c r="AM807" s="18"/>
      <c r="AN807" s="18"/>
      <c r="AO807" s="18"/>
      <c r="AP807" s="18"/>
      <c r="AQ807" s="18"/>
      <c r="AR807" s="18"/>
      <c r="AS807" s="18"/>
      <c r="AT807" s="18"/>
      <c r="AU807" s="18"/>
      <c r="AV807" s="18"/>
      <c r="AW807" s="18"/>
      <c r="AX807" s="18"/>
      <c r="AY807" s="18"/>
      <c r="AZ807" s="18"/>
      <c r="BA807" s="18"/>
      <c r="BB807" s="18"/>
      <c r="BC807" s="18"/>
      <c r="BD807" s="18"/>
      <c r="BE807" s="18"/>
      <c r="BF807" s="18"/>
      <c r="BG807" s="18"/>
      <c r="BH807" s="18"/>
      <c r="BI807" s="18"/>
      <c r="BJ807" s="18"/>
      <c r="BK807" s="18"/>
      <c r="BL807" s="18"/>
      <c r="BM807" s="18"/>
      <c r="BN807" s="18"/>
    </row>
    <row r="808" spans="1:66" ht="20.100000000000001" customHeight="1" outlineLevel="2">
      <c r="A808" s="57" t="s">
        <v>1108</v>
      </c>
      <c r="B808" s="60" t="s">
        <v>1109</v>
      </c>
      <c r="C808" s="57" t="s">
        <v>611</v>
      </c>
      <c r="D808" s="70" t="s">
        <v>1082</v>
      </c>
      <c r="E808" s="62">
        <v>2</v>
      </c>
      <c r="F808" s="33" t="s">
        <v>1110</v>
      </c>
      <c r="G808" s="41" t="s">
        <v>1130</v>
      </c>
      <c r="H808" s="87">
        <v>35</v>
      </c>
      <c r="I808" s="56">
        <v>0</v>
      </c>
      <c r="J808" s="56">
        <v>0</v>
      </c>
      <c r="K808" s="56">
        <v>0</v>
      </c>
      <c r="L808" s="56">
        <v>0</v>
      </c>
      <c r="M808" s="56"/>
      <c r="N808" s="92">
        <f>IF(H808&lt;25,1,1+(H808-25)/H808)</f>
        <v>1.2857142857142856</v>
      </c>
      <c r="O808" s="117">
        <v>1</v>
      </c>
      <c r="P808" s="24"/>
      <c r="Q808" s="64">
        <f>N808*E808*32</f>
        <v>82.285714285714278</v>
      </c>
      <c r="R808" s="64">
        <f>P808+Q808</f>
        <v>82.285714285714278</v>
      </c>
      <c r="S808" s="24"/>
      <c r="T808"/>
      <c r="U808"/>
      <c r="V808"/>
      <c r="W808"/>
      <c r="X808"/>
      <c r="Y808"/>
      <c r="Z808"/>
      <c r="AA808"/>
      <c r="AB808"/>
      <c r="AC808"/>
      <c r="AD808"/>
      <c r="AE808"/>
      <c r="AF808"/>
      <c r="AG808"/>
      <c r="AH808"/>
      <c r="AI808"/>
      <c r="AJ808"/>
      <c r="AK808"/>
      <c r="AL808"/>
      <c r="AM808"/>
      <c r="AN808"/>
      <c r="AO808"/>
      <c r="AP808"/>
      <c r="AQ808"/>
      <c r="AR808"/>
      <c r="AS808"/>
      <c r="AT808"/>
      <c r="AU808"/>
      <c r="AV808"/>
      <c r="AW808"/>
      <c r="AX808"/>
      <c r="AY808"/>
      <c r="AZ808"/>
      <c r="BA808"/>
      <c r="BB808"/>
      <c r="BC808"/>
      <c r="BD808"/>
      <c r="BE808"/>
      <c r="BF808"/>
      <c r="BG808"/>
      <c r="BH808"/>
      <c r="BI808"/>
      <c r="BJ808"/>
      <c r="BK808"/>
      <c r="BL808"/>
      <c r="BM808"/>
      <c r="BN808"/>
    </row>
    <row r="809" spans="1:66" ht="20.100000000000001" customHeight="1" outlineLevel="2">
      <c r="A809" s="65"/>
      <c r="B809" s="66"/>
      <c r="C809" s="24" t="s">
        <v>642</v>
      </c>
      <c r="D809" s="70" t="s">
        <v>1223</v>
      </c>
      <c r="E809" s="55">
        <v>14</v>
      </c>
      <c r="F809" s="33" t="s">
        <v>1110</v>
      </c>
      <c r="G809" s="41" t="s">
        <v>1130</v>
      </c>
      <c r="H809" s="90">
        <v>2</v>
      </c>
      <c r="I809" s="67"/>
      <c r="J809" s="67"/>
      <c r="K809" s="67"/>
      <c r="L809" s="67"/>
      <c r="M809" s="112"/>
      <c r="N809" s="92">
        <f>IF(H809&lt;25,1,1+(H809-25)/H809)</f>
        <v>1</v>
      </c>
      <c r="O809" s="112"/>
      <c r="P809" s="69"/>
      <c r="Q809" s="69"/>
      <c r="R809" s="55">
        <f>0.3*13*H809</f>
        <v>7.8</v>
      </c>
      <c r="S809" s="68" t="s">
        <v>1235</v>
      </c>
      <c r="T809"/>
      <c r="U809"/>
      <c r="V809"/>
      <c r="W809"/>
      <c r="X809"/>
      <c r="Y809"/>
      <c r="Z809"/>
      <c r="AA809"/>
      <c r="AB809"/>
      <c r="AC809"/>
      <c r="AD809"/>
      <c r="AE809"/>
      <c r="AF809"/>
      <c r="AG809"/>
      <c r="AH809"/>
      <c r="AI809"/>
      <c r="AJ809"/>
      <c r="AK809"/>
      <c r="AL809"/>
      <c r="AM809"/>
      <c r="AN809"/>
      <c r="AO809"/>
      <c r="AP809"/>
      <c r="AQ809"/>
      <c r="AR809"/>
      <c r="AS809"/>
      <c r="AT809"/>
      <c r="AU809"/>
      <c r="AV809"/>
      <c r="AW809"/>
      <c r="AX809"/>
      <c r="AY809"/>
      <c r="AZ809"/>
      <c r="BA809"/>
      <c r="BB809"/>
      <c r="BC809"/>
      <c r="BD809"/>
      <c r="BE809"/>
      <c r="BF809"/>
      <c r="BG809"/>
      <c r="BH809"/>
      <c r="BI809"/>
      <c r="BJ809"/>
      <c r="BK809"/>
      <c r="BL809"/>
      <c r="BM809"/>
      <c r="BN809"/>
    </row>
    <row r="810" spans="1:66" ht="20.100000000000001" customHeight="1" outlineLevel="2">
      <c r="A810" s="65"/>
      <c r="B810" s="66"/>
      <c r="C810" s="65"/>
      <c r="D810" s="70" t="s">
        <v>1702</v>
      </c>
      <c r="E810" s="66"/>
      <c r="F810" s="33" t="s">
        <v>1110</v>
      </c>
      <c r="G810" s="41" t="s">
        <v>754</v>
      </c>
      <c r="H810" s="56">
        <v>8</v>
      </c>
      <c r="I810" s="67"/>
      <c r="J810" s="67"/>
      <c r="K810" s="67"/>
      <c r="L810" s="67"/>
      <c r="M810" s="112"/>
      <c r="N810" s="118"/>
      <c r="O810" s="112"/>
      <c r="P810" s="69"/>
      <c r="Q810" s="69"/>
      <c r="R810" s="69">
        <f>2*H810</f>
        <v>16</v>
      </c>
      <c r="S810" s="68" t="s">
        <v>1703</v>
      </c>
      <c r="T810"/>
      <c r="U810"/>
      <c r="V810"/>
      <c r="W810"/>
      <c r="X810"/>
      <c r="Y810"/>
      <c r="Z810"/>
      <c r="AA810"/>
      <c r="AB810"/>
      <c r="AC810"/>
      <c r="AD810"/>
      <c r="AE810"/>
      <c r="AF810"/>
      <c r="AG810"/>
      <c r="AH810"/>
      <c r="AI810"/>
      <c r="AJ810"/>
      <c r="AK810"/>
      <c r="AL810"/>
      <c r="AM810"/>
      <c r="AN810"/>
      <c r="AO810"/>
      <c r="AP810"/>
      <c r="AQ810"/>
      <c r="AR810"/>
      <c r="AS810"/>
      <c r="AT810"/>
      <c r="AU810"/>
      <c r="AV810"/>
      <c r="AW810"/>
      <c r="AX810"/>
      <c r="AY810"/>
      <c r="AZ810"/>
      <c r="BA810"/>
      <c r="BB810"/>
      <c r="BC810"/>
      <c r="BD810"/>
      <c r="BE810"/>
      <c r="BF810"/>
      <c r="BG810"/>
      <c r="BH810"/>
      <c r="BI810"/>
      <c r="BJ810"/>
      <c r="BK810"/>
      <c r="BL810"/>
      <c r="BM810"/>
      <c r="BN810"/>
    </row>
    <row r="811" spans="1:66" ht="20.100000000000001" customHeight="1" outlineLevel="2">
      <c r="A811" s="24"/>
      <c r="B811" s="41"/>
      <c r="C811" s="33" t="s">
        <v>611</v>
      </c>
      <c r="D811" s="70" t="s">
        <v>593</v>
      </c>
      <c r="E811" s="55"/>
      <c r="F811" s="33" t="s">
        <v>1110</v>
      </c>
      <c r="G811" s="41" t="s">
        <v>754</v>
      </c>
      <c r="H811" s="56">
        <v>2</v>
      </c>
      <c r="I811" s="56"/>
      <c r="J811" s="56"/>
      <c r="K811" s="56"/>
      <c r="L811" s="56"/>
      <c r="M811" s="56"/>
      <c r="N811" s="56"/>
      <c r="O811" s="56"/>
      <c r="P811" s="24"/>
      <c r="Q811" s="55"/>
      <c r="R811" s="54">
        <f>H811*14</f>
        <v>28</v>
      </c>
      <c r="S811" s="24"/>
      <c r="T811"/>
      <c r="U811"/>
      <c r="V811"/>
      <c r="W811"/>
      <c r="X811"/>
      <c r="Y811"/>
      <c r="Z811"/>
      <c r="AA811"/>
      <c r="AB811"/>
      <c r="AC811"/>
      <c r="AD811"/>
      <c r="AE811"/>
      <c r="AF811"/>
      <c r="AG811"/>
      <c r="AH811"/>
      <c r="AI811"/>
      <c r="AJ811"/>
      <c r="AK811"/>
      <c r="AL811"/>
      <c r="AM811"/>
      <c r="AN811"/>
      <c r="AO811"/>
      <c r="AP811"/>
      <c r="AQ811"/>
      <c r="AR811"/>
      <c r="AS811"/>
      <c r="AT811"/>
      <c r="AU811"/>
      <c r="AV811"/>
      <c r="AW811"/>
      <c r="AX811"/>
      <c r="AY811"/>
      <c r="AZ811"/>
      <c r="BA811"/>
      <c r="BB811"/>
      <c r="BC811"/>
      <c r="BD811"/>
      <c r="BE811"/>
      <c r="BF811"/>
      <c r="BG811"/>
      <c r="BH811"/>
      <c r="BI811"/>
      <c r="BJ811"/>
      <c r="BK811"/>
      <c r="BL811"/>
      <c r="BM811"/>
      <c r="BN811"/>
    </row>
    <row r="812" spans="1:66" ht="20.100000000000001" customHeight="1" outlineLevel="1">
      <c r="A812" s="24"/>
      <c r="B812" s="41"/>
      <c r="C812" s="33"/>
      <c r="D812" s="70"/>
      <c r="E812" s="55"/>
      <c r="F812" s="125" t="s">
        <v>1859</v>
      </c>
      <c r="G812" s="41"/>
      <c r="H812" s="56"/>
      <c r="I812" s="56"/>
      <c r="J812" s="56"/>
      <c r="K812" s="56"/>
      <c r="L812" s="56"/>
      <c r="M812" s="56"/>
      <c r="N812" s="56"/>
      <c r="O812" s="56"/>
      <c r="P812" s="24"/>
      <c r="Q812" s="55"/>
      <c r="R812" s="54">
        <f>SUBTOTAL(9,R808:R811)</f>
        <v>134.08571428571429</v>
      </c>
      <c r="S812" s="24"/>
      <c r="T812" s="18"/>
      <c r="U812" s="18"/>
      <c r="V812" s="18"/>
      <c r="W812" s="18"/>
      <c r="X812" s="18"/>
      <c r="Y812" s="18"/>
      <c r="Z812" s="18"/>
      <c r="AA812" s="18"/>
      <c r="AB812" s="18"/>
      <c r="AC812" s="18"/>
      <c r="AD812" s="18"/>
      <c r="AE812" s="18"/>
      <c r="AF812" s="18"/>
      <c r="AG812" s="18"/>
      <c r="AH812" s="18"/>
      <c r="AI812" s="18"/>
      <c r="AJ812" s="18"/>
      <c r="AK812" s="18"/>
      <c r="AL812" s="18"/>
      <c r="AM812" s="18"/>
      <c r="AN812" s="18"/>
      <c r="AO812" s="18"/>
      <c r="AP812" s="18"/>
      <c r="AQ812" s="18"/>
      <c r="AR812" s="18"/>
      <c r="AS812" s="18"/>
      <c r="AT812" s="18"/>
      <c r="AU812" s="18"/>
      <c r="AV812" s="18"/>
      <c r="AW812" s="18"/>
      <c r="AX812" s="18"/>
      <c r="AY812" s="18"/>
      <c r="AZ812" s="18"/>
      <c r="BA812" s="18"/>
      <c r="BB812" s="18"/>
      <c r="BC812" s="18"/>
      <c r="BD812" s="18"/>
      <c r="BE812" s="18"/>
      <c r="BF812" s="18"/>
      <c r="BG812" s="18"/>
      <c r="BH812" s="18"/>
      <c r="BI812" s="18"/>
      <c r="BJ812" s="18"/>
      <c r="BK812" s="18"/>
      <c r="BL812" s="18"/>
      <c r="BM812" s="18"/>
      <c r="BN812" s="18"/>
    </row>
    <row r="813" spans="1:66" ht="20.100000000000001" customHeight="1" outlineLevel="2">
      <c r="A813" s="33" t="s">
        <v>404</v>
      </c>
      <c r="B813" s="41" t="s">
        <v>964</v>
      </c>
      <c r="C813" s="33" t="s">
        <v>611</v>
      </c>
      <c r="D813" s="70" t="s">
        <v>949</v>
      </c>
      <c r="E813" s="47">
        <v>3</v>
      </c>
      <c r="F813" s="33" t="s">
        <v>454</v>
      </c>
      <c r="G813" s="41" t="s">
        <v>455</v>
      </c>
      <c r="H813" s="44">
        <v>44</v>
      </c>
      <c r="I813" s="48">
        <v>48</v>
      </c>
      <c r="J813" s="48">
        <v>48</v>
      </c>
      <c r="K813" s="48">
        <v>0</v>
      </c>
      <c r="L813" s="48">
        <v>0</v>
      </c>
      <c r="M813" s="109"/>
      <c r="N813" s="92">
        <f>IF(H813&lt;25,1,1+(H813-25)/H813)</f>
        <v>1.4318181818181819</v>
      </c>
      <c r="O813" s="109">
        <v>1</v>
      </c>
      <c r="P813" s="34">
        <f>J813*N813*O813</f>
        <v>68.727272727272734</v>
      </c>
      <c r="Q813" s="34">
        <f>L813*M813*N813</f>
        <v>0</v>
      </c>
      <c r="R813" s="34">
        <f>P813+Q813</f>
        <v>68.727272727272734</v>
      </c>
      <c r="S813" s="31"/>
      <c r="T813"/>
      <c r="U813"/>
      <c r="V813"/>
      <c r="W813"/>
      <c r="X813"/>
      <c r="Y813"/>
      <c r="Z813"/>
      <c r="AA813"/>
      <c r="AB813"/>
      <c r="AC813"/>
      <c r="AD813"/>
      <c r="AE813"/>
      <c r="AF813"/>
      <c r="AG813"/>
      <c r="AH813"/>
      <c r="AI813"/>
      <c r="AJ813"/>
      <c r="AK813"/>
      <c r="AL813"/>
      <c r="AM813"/>
      <c r="AN813"/>
      <c r="AO813"/>
      <c r="AP813"/>
      <c r="AQ813"/>
      <c r="AR813"/>
      <c r="AS813"/>
      <c r="AT813"/>
      <c r="AU813"/>
      <c r="AV813"/>
      <c r="AW813"/>
      <c r="AX813"/>
      <c r="AY813"/>
      <c r="AZ813"/>
      <c r="BA813"/>
      <c r="BB813"/>
      <c r="BC813"/>
      <c r="BD813"/>
      <c r="BE813"/>
      <c r="BF813"/>
      <c r="BG813"/>
      <c r="BH813"/>
      <c r="BI813"/>
      <c r="BJ813"/>
      <c r="BK813"/>
      <c r="BL813"/>
      <c r="BM813"/>
      <c r="BN813"/>
    </row>
    <row r="814" spans="1:66" ht="20.100000000000001" customHeight="1" outlineLevel="2">
      <c r="A814" s="57" t="s">
        <v>1092</v>
      </c>
      <c r="B814" s="60" t="s">
        <v>1093</v>
      </c>
      <c r="C814" s="57" t="s">
        <v>611</v>
      </c>
      <c r="D814" s="70" t="s">
        <v>1082</v>
      </c>
      <c r="E814" s="62">
        <v>2</v>
      </c>
      <c r="F814" s="33" t="s">
        <v>454</v>
      </c>
      <c r="G814" s="41" t="s">
        <v>1145</v>
      </c>
      <c r="H814" s="87">
        <v>60</v>
      </c>
      <c r="I814" s="56">
        <v>0</v>
      </c>
      <c r="J814" s="56">
        <v>0</v>
      </c>
      <c r="K814" s="56">
        <v>0</v>
      </c>
      <c r="L814" s="56">
        <v>0</v>
      </c>
      <c r="M814" s="56"/>
      <c r="N814" s="92">
        <f>IF(H814&lt;25,1,1+(H814-25)/H814)</f>
        <v>1.5833333333333335</v>
      </c>
      <c r="O814" s="117">
        <v>1</v>
      </c>
      <c r="P814" s="24"/>
      <c r="Q814" s="64">
        <f>N814*E814*32</f>
        <v>101.33333333333334</v>
      </c>
      <c r="R814" s="64">
        <f>P814+Q814</f>
        <v>101.33333333333334</v>
      </c>
      <c r="S814" s="24"/>
      <c r="T814"/>
      <c r="U814"/>
      <c r="V814"/>
      <c r="W814"/>
      <c r="X814"/>
      <c r="Y814"/>
      <c r="Z814"/>
      <c r="AA814"/>
      <c r="AB814"/>
      <c r="AC814"/>
      <c r="AD814"/>
      <c r="AE814"/>
      <c r="AF814"/>
      <c r="AG814"/>
      <c r="AH814"/>
      <c r="AI814"/>
      <c r="AJ814"/>
      <c r="AK814"/>
      <c r="AL814"/>
      <c r="AM814"/>
      <c r="AN814"/>
      <c r="AO814"/>
      <c r="AP814"/>
      <c r="AQ814"/>
      <c r="AR814"/>
      <c r="AS814"/>
      <c r="AT814"/>
      <c r="AU814"/>
      <c r="AV814"/>
      <c r="AW814"/>
      <c r="AX814"/>
      <c r="AY814"/>
      <c r="AZ814"/>
      <c r="BA814"/>
      <c r="BB814"/>
      <c r="BC814"/>
      <c r="BD814"/>
      <c r="BE814"/>
      <c r="BF814"/>
      <c r="BG814"/>
      <c r="BH814"/>
      <c r="BI814"/>
      <c r="BJ814"/>
      <c r="BK814"/>
      <c r="BL814"/>
      <c r="BM814"/>
      <c r="BN814"/>
    </row>
    <row r="815" spans="1:66" ht="20.100000000000001" customHeight="1" outlineLevel="2">
      <c r="A815" s="57" t="s">
        <v>1276</v>
      </c>
      <c r="B815" s="60" t="s">
        <v>1277</v>
      </c>
      <c r="C815" s="57" t="s">
        <v>1509</v>
      </c>
      <c r="D815" s="70" t="s">
        <v>1502</v>
      </c>
      <c r="E815" s="62" t="s">
        <v>1444</v>
      </c>
      <c r="F815" s="33" t="s">
        <v>454</v>
      </c>
      <c r="G815" s="41" t="s">
        <v>1544</v>
      </c>
      <c r="H815" s="87">
        <v>48</v>
      </c>
      <c r="I815" s="56" t="s">
        <v>1494</v>
      </c>
      <c r="J815" s="56" t="s">
        <v>1495</v>
      </c>
      <c r="K815" s="56" t="s">
        <v>1494</v>
      </c>
      <c r="L815" s="56" t="s">
        <v>1495</v>
      </c>
      <c r="M815" s="56">
        <v>1</v>
      </c>
      <c r="N815" s="92"/>
      <c r="O815" s="112"/>
      <c r="P815" s="69"/>
      <c r="Q815" s="69"/>
      <c r="R815" s="69">
        <v>23.666666666666668</v>
      </c>
      <c r="S815" s="68" t="s">
        <v>1498</v>
      </c>
      <c r="T815"/>
      <c r="U815"/>
      <c r="V815"/>
      <c r="W815"/>
      <c r="X815"/>
      <c r="Y815"/>
      <c r="Z815"/>
      <c r="AA815"/>
      <c r="AB815"/>
      <c r="AC815"/>
      <c r="AD815"/>
      <c r="AE815"/>
      <c r="AF815"/>
      <c r="AG815"/>
      <c r="AH815"/>
      <c r="AI815"/>
      <c r="AJ815"/>
      <c r="AK815"/>
      <c r="AL815"/>
      <c r="AM815"/>
      <c r="AN815"/>
      <c r="AO815"/>
      <c r="AP815"/>
      <c r="AQ815"/>
      <c r="AR815"/>
      <c r="AS815"/>
      <c r="AT815"/>
      <c r="AU815"/>
      <c r="AV815"/>
      <c r="AW815"/>
      <c r="AX815"/>
      <c r="AY815"/>
      <c r="AZ815"/>
      <c r="BA815"/>
      <c r="BB815"/>
      <c r="BC815"/>
      <c r="BD815"/>
      <c r="BE815"/>
      <c r="BF815"/>
      <c r="BG815"/>
      <c r="BH815"/>
      <c r="BI815"/>
      <c r="BJ815"/>
      <c r="BK815"/>
      <c r="BL815"/>
      <c r="BM815"/>
      <c r="BN815"/>
    </row>
    <row r="816" spans="1:66" ht="20.100000000000001" customHeight="1" outlineLevel="2">
      <c r="A816" s="65"/>
      <c r="B816" s="66"/>
      <c r="C816" s="24" t="s">
        <v>642</v>
      </c>
      <c r="D816" s="70" t="s">
        <v>1221</v>
      </c>
      <c r="E816" s="55">
        <v>14</v>
      </c>
      <c r="F816" s="33" t="s">
        <v>454</v>
      </c>
      <c r="G816" s="41" t="s">
        <v>455</v>
      </c>
      <c r="H816" s="90">
        <v>4</v>
      </c>
      <c r="I816" s="67"/>
      <c r="J816" s="67"/>
      <c r="K816" s="67"/>
      <c r="L816" s="67"/>
      <c r="M816" s="112"/>
      <c r="N816" s="92">
        <f>IF(H816&lt;25,1,1+(H816-25)/H816)</f>
        <v>1</v>
      </c>
      <c r="O816" s="112"/>
      <c r="P816" s="69"/>
      <c r="Q816" s="69"/>
      <c r="R816" s="55">
        <f>0.3*13*H816</f>
        <v>15.6</v>
      </c>
      <c r="S816" s="24" t="s">
        <v>1235</v>
      </c>
      <c r="T816"/>
      <c r="U816"/>
      <c r="V816"/>
      <c r="W816"/>
      <c r="X816"/>
      <c r="Y816"/>
      <c r="Z816"/>
      <c r="AA816"/>
      <c r="AB816"/>
      <c r="AC816"/>
      <c r="AD816"/>
      <c r="AE816"/>
      <c r="AF816"/>
      <c r="AG816"/>
      <c r="AH816"/>
      <c r="AI816"/>
      <c r="AJ816"/>
      <c r="AK816"/>
      <c r="AL816"/>
      <c r="AM816"/>
      <c r="AN816"/>
      <c r="AO816"/>
      <c r="AP816"/>
      <c r="AQ816"/>
      <c r="AR816"/>
      <c r="AS816"/>
      <c r="AT816"/>
      <c r="AU816"/>
      <c r="AV816"/>
      <c r="AW816"/>
      <c r="AX816"/>
      <c r="AY816"/>
      <c r="AZ816"/>
      <c r="BA816"/>
      <c r="BB816"/>
      <c r="BC816"/>
      <c r="BD816"/>
      <c r="BE816"/>
      <c r="BF816"/>
      <c r="BG816"/>
      <c r="BH816"/>
      <c r="BI816"/>
      <c r="BJ816"/>
      <c r="BK816"/>
      <c r="BL816"/>
      <c r="BM816"/>
      <c r="BN816"/>
    </row>
    <row r="817" spans="1:66" ht="20.100000000000001" customHeight="1" outlineLevel="2">
      <c r="A817" s="65"/>
      <c r="B817" s="66"/>
      <c r="C817" s="65"/>
      <c r="D817" s="70" t="s">
        <v>1702</v>
      </c>
      <c r="E817" s="66"/>
      <c r="F817" s="33" t="s">
        <v>454</v>
      </c>
      <c r="G817" s="41" t="s">
        <v>755</v>
      </c>
      <c r="H817" s="56">
        <v>9</v>
      </c>
      <c r="I817" s="67"/>
      <c r="J817" s="67"/>
      <c r="K817" s="67"/>
      <c r="L817" s="67"/>
      <c r="M817" s="112"/>
      <c r="N817" s="118"/>
      <c r="O817" s="112"/>
      <c r="P817" s="69"/>
      <c r="Q817" s="69"/>
      <c r="R817" s="69">
        <f>2*H817</f>
        <v>18</v>
      </c>
      <c r="S817" s="68" t="s">
        <v>1703</v>
      </c>
      <c r="T817"/>
      <c r="U817"/>
      <c r="V817"/>
      <c r="W817"/>
      <c r="X817"/>
      <c r="Y817"/>
      <c r="Z817"/>
      <c r="AA817"/>
      <c r="AB817"/>
      <c r="AC817"/>
      <c r="AD817"/>
      <c r="AE817"/>
      <c r="AF817"/>
      <c r="AG817"/>
      <c r="AH817"/>
      <c r="AI817"/>
      <c r="AJ817"/>
      <c r="AK817"/>
      <c r="AL817"/>
      <c r="AM817"/>
      <c r="AN817"/>
      <c r="AO817"/>
      <c r="AP817"/>
      <c r="AQ817"/>
      <c r="AR817"/>
      <c r="AS817"/>
      <c r="AT817"/>
      <c r="AU817"/>
      <c r="AV817"/>
      <c r="AW817"/>
      <c r="AX817"/>
      <c r="AY817"/>
      <c r="AZ817"/>
      <c r="BA817"/>
      <c r="BB817"/>
      <c r="BC817"/>
      <c r="BD817"/>
      <c r="BE817"/>
      <c r="BF817"/>
      <c r="BG817"/>
      <c r="BH817"/>
      <c r="BI817"/>
      <c r="BJ817"/>
      <c r="BK817"/>
      <c r="BL817"/>
      <c r="BM817"/>
      <c r="BN817"/>
    </row>
    <row r="818" spans="1:66" ht="20.100000000000001" customHeight="1" outlineLevel="2">
      <c r="A818" s="24"/>
      <c r="B818" s="41"/>
      <c r="C818" s="33" t="s">
        <v>611</v>
      </c>
      <c r="D818" s="70" t="s">
        <v>593</v>
      </c>
      <c r="E818" s="55"/>
      <c r="F818" s="33" t="s">
        <v>454</v>
      </c>
      <c r="G818" s="41" t="s">
        <v>755</v>
      </c>
      <c r="H818" s="56">
        <v>3</v>
      </c>
      <c r="I818" s="56"/>
      <c r="J818" s="56"/>
      <c r="K818" s="56"/>
      <c r="L818" s="56"/>
      <c r="M818" s="56"/>
      <c r="N818" s="56"/>
      <c r="O818" s="56"/>
      <c r="P818" s="24"/>
      <c r="Q818" s="55"/>
      <c r="R818" s="54">
        <f>H818*14</f>
        <v>42</v>
      </c>
      <c r="S818" s="24"/>
      <c r="T818"/>
      <c r="U818"/>
      <c r="V818"/>
      <c r="W818"/>
      <c r="X818"/>
      <c r="Y818"/>
      <c r="Z818"/>
      <c r="AA818"/>
      <c r="AB818"/>
      <c r="AC818"/>
      <c r="AD818"/>
      <c r="AE818"/>
      <c r="AF818"/>
      <c r="AG818"/>
      <c r="AH818"/>
      <c r="AI818"/>
      <c r="AJ818"/>
      <c r="AK818"/>
      <c r="AL818"/>
      <c r="AM818"/>
      <c r="AN818"/>
      <c r="AO818"/>
      <c r="AP818"/>
      <c r="AQ818"/>
      <c r="AR818"/>
      <c r="AS818"/>
      <c r="AT818"/>
      <c r="AU818"/>
      <c r="AV818"/>
      <c r="AW818"/>
      <c r="AX818"/>
      <c r="AY818"/>
      <c r="AZ818"/>
      <c r="BA818"/>
      <c r="BB818"/>
      <c r="BC818"/>
      <c r="BD818"/>
      <c r="BE818"/>
      <c r="BF818"/>
      <c r="BG818"/>
      <c r="BH818"/>
      <c r="BI818"/>
      <c r="BJ818"/>
      <c r="BK818"/>
      <c r="BL818"/>
      <c r="BM818"/>
      <c r="BN818"/>
    </row>
    <row r="819" spans="1:66" ht="20.100000000000001" customHeight="1" outlineLevel="1">
      <c r="A819" s="24"/>
      <c r="B819" s="41"/>
      <c r="C819" s="33"/>
      <c r="D819" s="70"/>
      <c r="E819" s="55"/>
      <c r="F819" s="125" t="s">
        <v>1860</v>
      </c>
      <c r="G819" s="41"/>
      <c r="H819" s="56"/>
      <c r="I819" s="56"/>
      <c r="J819" s="56"/>
      <c r="K819" s="56"/>
      <c r="L819" s="56"/>
      <c r="M819" s="56"/>
      <c r="N819" s="56"/>
      <c r="O819" s="56"/>
      <c r="P819" s="24"/>
      <c r="Q819" s="55"/>
      <c r="R819" s="54">
        <f>SUBTOTAL(9,R813:R818)</f>
        <v>269.32727272727271</v>
      </c>
      <c r="S819" s="24"/>
      <c r="T819" s="18"/>
      <c r="U819" s="18"/>
      <c r="V819" s="18"/>
      <c r="W819" s="18"/>
      <c r="X819" s="18"/>
      <c r="Y819" s="18"/>
      <c r="Z819" s="18"/>
      <c r="AA819" s="18"/>
      <c r="AB819" s="18"/>
      <c r="AC819" s="18"/>
      <c r="AD819" s="18"/>
      <c r="AE819" s="18"/>
      <c r="AF819" s="18"/>
      <c r="AG819" s="18"/>
      <c r="AH819" s="18"/>
      <c r="AI819" s="18"/>
      <c r="AJ819" s="18"/>
      <c r="AK819" s="18"/>
      <c r="AL819" s="18"/>
      <c r="AM819" s="18"/>
      <c r="AN819" s="18"/>
      <c r="AO819" s="18"/>
      <c r="AP819" s="18"/>
      <c r="AQ819" s="18"/>
      <c r="AR819" s="18"/>
      <c r="AS819" s="18"/>
      <c r="AT819" s="18"/>
      <c r="AU819" s="18"/>
      <c r="AV819" s="18"/>
      <c r="AW819" s="18"/>
      <c r="AX819" s="18"/>
      <c r="AY819" s="18"/>
      <c r="AZ819" s="18"/>
      <c r="BA819" s="18"/>
      <c r="BB819" s="18"/>
      <c r="BC819" s="18"/>
      <c r="BD819" s="18"/>
      <c r="BE819" s="18"/>
      <c r="BF819" s="18"/>
      <c r="BG819" s="18"/>
      <c r="BH819" s="18"/>
      <c r="BI819" s="18"/>
      <c r="BJ819" s="18"/>
      <c r="BK819" s="18"/>
      <c r="BL819" s="18"/>
      <c r="BM819" s="18"/>
      <c r="BN819" s="18"/>
    </row>
    <row r="820" spans="1:66" ht="20.100000000000001" customHeight="1" outlineLevel="2">
      <c r="A820" s="33" t="s">
        <v>402</v>
      </c>
      <c r="B820" s="41" t="s">
        <v>984</v>
      </c>
      <c r="C820" s="33" t="s">
        <v>611</v>
      </c>
      <c r="D820" s="70" t="s">
        <v>949</v>
      </c>
      <c r="E820" s="47">
        <v>3</v>
      </c>
      <c r="F820" s="33" t="s">
        <v>595</v>
      </c>
      <c r="G820" s="41" t="s">
        <v>591</v>
      </c>
      <c r="H820" s="44">
        <v>21</v>
      </c>
      <c r="I820" s="48">
        <v>48</v>
      </c>
      <c r="J820" s="48">
        <v>48</v>
      </c>
      <c r="K820" s="48">
        <v>0</v>
      </c>
      <c r="L820" s="48">
        <v>0</v>
      </c>
      <c r="M820" s="109"/>
      <c r="N820" s="92">
        <f>IF(H820&lt;25,1,1+(H820-25)/H820)</f>
        <v>1</v>
      </c>
      <c r="O820" s="109">
        <v>1</v>
      </c>
      <c r="P820" s="34">
        <f>J820*N820*O820</f>
        <v>48</v>
      </c>
      <c r="Q820" s="34">
        <f>L820*M820*N820</f>
        <v>0</v>
      </c>
      <c r="R820" s="34">
        <f>P820+Q820</f>
        <v>48</v>
      </c>
      <c r="S820" s="31"/>
      <c r="T820"/>
      <c r="U820"/>
      <c r="V820"/>
      <c r="W820"/>
      <c r="X820"/>
      <c r="Y820"/>
      <c r="Z820"/>
      <c r="AA820"/>
      <c r="AB820"/>
      <c r="AC820"/>
      <c r="AD820"/>
      <c r="AE820"/>
      <c r="AF820"/>
      <c r="AG820"/>
      <c r="AH820"/>
      <c r="AI820"/>
      <c r="AJ820"/>
      <c r="AK820"/>
      <c r="AL820"/>
      <c r="AM820"/>
      <c r="AN820"/>
      <c r="AO820"/>
      <c r="AP820"/>
      <c r="AQ820"/>
      <c r="AR820"/>
      <c r="AS820"/>
      <c r="AT820"/>
      <c r="AU820"/>
      <c r="AV820"/>
      <c r="AW820"/>
      <c r="AX820"/>
      <c r="AY820"/>
      <c r="AZ820"/>
      <c r="BA820"/>
      <c r="BB820"/>
      <c r="BC820"/>
      <c r="BD820"/>
      <c r="BE820"/>
      <c r="BF820"/>
      <c r="BG820"/>
      <c r="BH820"/>
      <c r="BI820"/>
      <c r="BJ820"/>
      <c r="BK820"/>
      <c r="BL820"/>
      <c r="BM820"/>
      <c r="BN820"/>
    </row>
    <row r="821" spans="1:66" ht="20.100000000000001" customHeight="1" outlineLevel="2">
      <c r="A821" s="57" t="s">
        <v>1272</v>
      </c>
      <c r="B821" s="60" t="s">
        <v>1273</v>
      </c>
      <c r="C821" s="57" t="s">
        <v>1509</v>
      </c>
      <c r="D821" s="70" t="s">
        <v>1502</v>
      </c>
      <c r="E821" s="62" t="s">
        <v>1444</v>
      </c>
      <c r="F821" s="33" t="s">
        <v>595</v>
      </c>
      <c r="G821" s="41" t="s">
        <v>1539</v>
      </c>
      <c r="H821" s="87">
        <v>17</v>
      </c>
      <c r="I821" s="56" t="s">
        <v>1494</v>
      </c>
      <c r="J821" s="56" t="s">
        <v>1495</v>
      </c>
      <c r="K821" s="56" t="s">
        <v>1494</v>
      </c>
      <c r="L821" s="56" t="s">
        <v>1495</v>
      </c>
      <c r="M821" s="56">
        <v>1</v>
      </c>
      <c r="N821" s="92"/>
      <c r="O821" s="112"/>
      <c r="P821" s="69"/>
      <c r="Q821" s="69"/>
      <c r="R821" s="69">
        <v>16</v>
      </c>
      <c r="S821" s="68" t="s">
        <v>1498</v>
      </c>
      <c r="T821"/>
      <c r="U821"/>
      <c r="V821"/>
      <c r="W821"/>
      <c r="X821"/>
      <c r="Y821"/>
      <c r="Z821"/>
      <c r="AA821"/>
      <c r="AB821"/>
      <c r="AC821"/>
      <c r="AD821"/>
      <c r="AE821"/>
      <c r="AF821"/>
      <c r="AG821"/>
      <c r="AH821"/>
      <c r="AI821"/>
      <c r="AJ821"/>
      <c r="AK821"/>
      <c r="AL821"/>
      <c r="AM821"/>
      <c r="AN821"/>
      <c r="AO821"/>
      <c r="AP821"/>
      <c r="AQ821"/>
      <c r="AR821"/>
      <c r="AS821"/>
      <c r="AT821"/>
      <c r="AU821"/>
      <c r="AV821"/>
      <c r="AW821"/>
      <c r="AX821"/>
      <c r="AY821"/>
      <c r="AZ821"/>
      <c r="BA821"/>
      <c r="BB821"/>
      <c r="BC821"/>
      <c r="BD821"/>
      <c r="BE821"/>
      <c r="BF821"/>
      <c r="BG821"/>
      <c r="BH821"/>
      <c r="BI821"/>
      <c r="BJ821"/>
      <c r="BK821"/>
      <c r="BL821"/>
      <c r="BM821"/>
      <c r="BN821"/>
    </row>
    <row r="822" spans="1:66" ht="20.100000000000001" customHeight="1" outlineLevel="2">
      <c r="A822" s="24"/>
      <c r="B822" s="55"/>
      <c r="C822" s="24" t="s">
        <v>642</v>
      </c>
      <c r="D822" s="70" t="s">
        <v>1223</v>
      </c>
      <c r="E822" s="55">
        <v>14</v>
      </c>
      <c r="F822" s="33" t="s">
        <v>595</v>
      </c>
      <c r="G822" s="41" t="s">
        <v>591</v>
      </c>
      <c r="H822" s="90">
        <v>4</v>
      </c>
      <c r="I822" s="56"/>
      <c r="J822" s="56"/>
      <c r="K822" s="56"/>
      <c r="L822" s="56"/>
      <c r="M822" s="56"/>
      <c r="N822" s="92">
        <f>IF(H822&lt;25,1,1+(H822-25)/H822)</f>
        <v>1</v>
      </c>
      <c r="O822" s="56"/>
      <c r="P822" s="24"/>
      <c r="Q822" s="55"/>
      <c r="R822" s="55">
        <f>0.3*13*H822</f>
        <v>15.6</v>
      </c>
      <c r="S822" s="68" t="s">
        <v>1235</v>
      </c>
      <c r="T822"/>
      <c r="U822"/>
      <c r="V822"/>
      <c r="W822"/>
      <c r="X822"/>
      <c r="Y822"/>
      <c r="Z822"/>
      <c r="AA822"/>
      <c r="AB822"/>
      <c r="AC822"/>
      <c r="AD822"/>
      <c r="AE822"/>
      <c r="AF822"/>
      <c r="AG822"/>
      <c r="AH822"/>
      <c r="AI822"/>
      <c r="AJ822"/>
      <c r="AK822"/>
      <c r="AL822"/>
      <c r="AM822"/>
      <c r="AN822"/>
      <c r="AO822"/>
      <c r="AP822"/>
      <c r="AQ822"/>
      <c r="AR822"/>
      <c r="AS822"/>
      <c r="AT822"/>
      <c r="AU822"/>
      <c r="AV822"/>
      <c r="AW822"/>
      <c r="AX822"/>
      <c r="AY822"/>
      <c r="AZ822"/>
      <c r="BA822"/>
      <c r="BB822"/>
      <c r="BC822"/>
      <c r="BD822"/>
      <c r="BE822"/>
      <c r="BF822"/>
      <c r="BG822"/>
      <c r="BH822"/>
      <c r="BI822"/>
      <c r="BJ822"/>
      <c r="BK822"/>
      <c r="BL822"/>
      <c r="BM822"/>
      <c r="BN822"/>
    </row>
    <row r="823" spans="1:66" ht="20.100000000000001" customHeight="1" outlineLevel="2">
      <c r="A823" s="65"/>
      <c r="B823" s="66"/>
      <c r="C823" s="65"/>
      <c r="D823" s="70" t="s">
        <v>1702</v>
      </c>
      <c r="E823" s="66"/>
      <c r="F823" s="33" t="s">
        <v>595</v>
      </c>
      <c r="G823" s="41" t="s">
        <v>756</v>
      </c>
      <c r="H823" s="56">
        <v>6</v>
      </c>
      <c r="I823" s="67"/>
      <c r="J823" s="67"/>
      <c r="K823" s="67"/>
      <c r="L823" s="67"/>
      <c r="M823" s="112"/>
      <c r="N823" s="118"/>
      <c r="O823" s="112"/>
      <c r="P823" s="69"/>
      <c r="Q823" s="69"/>
      <c r="R823" s="69">
        <f>2*H823</f>
        <v>12</v>
      </c>
      <c r="S823" s="68" t="s">
        <v>1703</v>
      </c>
      <c r="T823"/>
      <c r="U823"/>
      <c r="V823"/>
      <c r="W823"/>
      <c r="X823"/>
      <c r="Y823"/>
      <c r="Z823"/>
      <c r="AA823"/>
      <c r="AB823"/>
      <c r="AC823"/>
      <c r="AD823"/>
      <c r="AE823"/>
      <c r="AF823"/>
      <c r="AG823"/>
      <c r="AH823"/>
      <c r="AI823"/>
      <c r="AJ823"/>
      <c r="AK823"/>
      <c r="AL823"/>
      <c r="AM823"/>
      <c r="AN823"/>
      <c r="AO823"/>
      <c r="AP823"/>
      <c r="AQ823"/>
      <c r="AR823"/>
      <c r="AS823"/>
      <c r="AT823"/>
      <c r="AU823"/>
      <c r="AV823"/>
      <c r="AW823"/>
      <c r="AX823"/>
      <c r="AY823"/>
      <c r="AZ823"/>
      <c r="BA823"/>
      <c r="BB823"/>
      <c r="BC823"/>
      <c r="BD823"/>
      <c r="BE823"/>
      <c r="BF823"/>
      <c r="BG823"/>
      <c r="BH823"/>
      <c r="BI823"/>
      <c r="BJ823"/>
      <c r="BK823"/>
      <c r="BL823"/>
      <c r="BM823"/>
      <c r="BN823"/>
    </row>
    <row r="824" spans="1:66" ht="20.100000000000001" customHeight="1" outlineLevel="2">
      <c r="A824" s="24"/>
      <c r="B824" s="41"/>
      <c r="C824" s="33" t="s">
        <v>611</v>
      </c>
      <c r="D824" s="70" t="s">
        <v>593</v>
      </c>
      <c r="E824" s="55"/>
      <c r="F824" s="33" t="s">
        <v>595</v>
      </c>
      <c r="G824" s="41" t="s">
        <v>756</v>
      </c>
      <c r="H824" s="56">
        <v>3</v>
      </c>
      <c r="I824" s="56"/>
      <c r="J824" s="56"/>
      <c r="K824" s="56"/>
      <c r="L824" s="56"/>
      <c r="M824" s="56"/>
      <c r="N824" s="56"/>
      <c r="O824" s="56"/>
      <c r="P824" s="24"/>
      <c r="Q824" s="55"/>
      <c r="R824" s="54">
        <f>H824*14</f>
        <v>42</v>
      </c>
      <c r="S824" s="24"/>
      <c r="T824"/>
      <c r="U824"/>
      <c r="V824"/>
      <c r="W824"/>
      <c r="X824"/>
      <c r="Y824"/>
      <c r="Z824"/>
      <c r="AA824"/>
      <c r="AB824"/>
      <c r="AC824"/>
      <c r="AD824"/>
      <c r="AE824"/>
      <c r="AF824"/>
      <c r="AG824"/>
      <c r="AH824"/>
      <c r="AI824"/>
      <c r="AJ824"/>
      <c r="AK824"/>
      <c r="AL824"/>
      <c r="AM824"/>
      <c r="AN824"/>
      <c r="AO824"/>
      <c r="AP824"/>
      <c r="AQ824"/>
      <c r="AR824"/>
      <c r="AS824"/>
      <c r="AT824"/>
      <c r="AU824"/>
      <c r="AV824"/>
      <c r="AW824"/>
      <c r="AX824"/>
      <c r="AY824"/>
      <c r="AZ824"/>
      <c r="BA824"/>
      <c r="BB824"/>
      <c r="BC824"/>
      <c r="BD824"/>
      <c r="BE824"/>
      <c r="BF824"/>
      <c r="BG824"/>
      <c r="BH824"/>
      <c r="BI824"/>
      <c r="BJ824"/>
      <c r="BK824"/>
      <c r="BL824"/>
      <c r="BM824"/>
      <c r="BN824"/>
    </row>
    <row r="825" spans="1:66" ht="20.100000000000001" customHeight="1" outlineLevel="1">
      <c r="A825" s="24"/>
      <c r="B825" s="41"/>
      <c r="C825" s="33"/>
      <c r="D825" s="70"/>
      <c r="E825" s="55"/>
      <c r="F825" s="125" t="s">
        <v>1861</v>
      </c>
      <c r="G825" s="41"/>
      <c r="H825" s="56"/>
      <c r="I825" s="56"/>
      <c r="J825" s="56"/>
      <c r="K825" s="56"/>
      <c r="L825" s="56"/>
      <c r="M825" s="56"/>
      <c r="N825" s="56"/>
      <c r="O825" s="56"/>
      <c r="P825" s="24"/>
      <c r="Q825" s="55"/>
      <c r="R825" s="54">
        <f>SUBTOTAL(9,R820:R824)</f>
        <v>133.6</v>
      </c>
      <c r="S825" s="24"/>
      <c r="T825" s="18"/>
      <c r="U825" s="18"/>
      <c r="V825" s="18"/>
      <c r="W825" s="18"/>
      <c r="X825" s="18"/>
      <c r="Y825" s="18"/>
      <c r="Z825" s="18"/>
      <c r="AA825" s="18"/>
      <c r="AB825" s="18"/>
      <c r="AC825" s="18"/>
      <c r="AD825" s="18"/>
      <c r="AE825" s="18"/>
      <c r="AF825" s="18"/>
      <c r="AG825" s="18"/>
      <c r="AH825" s="18"/>
      <c r="AI825" s="18"/>
      <c r="AJ825" s="18"/>
      <c r="AK825" s="18"/>
      <c r="AL825" s="18"/>
      <c r="AM825" s="18"/>
      <c r="AN825" s="18"/>
      <c r="AO825" s="18"/>
      <c r="AP825" s="18"/>
      <c r="AQ825" s="18"/>
      <c r="AR825" s="18"/>
      <c r="AS825" s="18"/>
      <c r="AT825" s="18"/>
      <c r="AU825" s="18"/>
      <c r="AV825" s="18"/>
      <c r="AW825" s="18"/>
      <c r="AX825" s="18"/>
      <c r="AY825" s="18"/>
      <c r="AZ825" s="18"/>
      <c r="BA825" s="18"/>
      <c r="BB825" s="18"/>
      <c r="BC825" s="18"/>
      <c r="BD825" s="18"/>
      <c r="BE825" s="18"/>
      <c r="BF825" s="18"/>
      <c r="BG825" s="18"/>
      <c r="BH825" s="18"/>
      <c r="BI825" s="18"/>
      <c r="BJ825" s="18"/>
      <c r="BK825" s="18"/>
      <c r="BL825" s="18"/>
      <c r="BM825" s="18"/>
      <c r="BN825" s="18"/>
    </row>
    <row r="826" spans="1:66" ht="20.100000000000001" customHeight="1" outlineLevel="2">
      <c r="A826" s="65"/>
      <c r="B826" s="66"/>
      <c r="C826" s="24" t="s">
        <v>642</v>
      </c>
      <c r="D826" s="70" t="s">
        <v>1223</v>
      </c>
      <c r="E826" s="55">
        <v>14</v>
      </c>
      <c r="F826" s="33" t="s">
        <v>1220</v>
      </c>
      <c r="G826" s="41" t="s">
        <v>1208</v>
      </c>
      <c r="H826" s="90">
        <v>2</v>
      </c>
      <c r="I826" s="67"/>
      <c r="J826" s="67"/>
      <c r="K826" s="67"/>
      <c r="L826" s="67"/>
      <c r="M826" s="112"/>
      <c r="N826" s="92">
        <f>IF(H826&lt;25,1,1+(H826-25)/H826)</f>
        <v>1</v>
      </c>
      <c r="O826" s="112"/>
      <c r="P826" s="69"/>
      <c r="Q826" s="69"/>
      <c r="R826" s="55">
        <f>0.3*13*H826</f>
        <v>7.8</v>
      </c>
      <c r="S826" s="68" t="s">
        <v>1235</v>
      </c>
      <c r="T826"/>
      <c r="U826"/>
      <c r="V826"/>
      <c r="W826"/>
      <c r="X826"/>
      <c r="Y826"/>
      <c r="Z826"/>
      <c r="AA826"/>
      <c r="AB826"/>
      <c r="AC826"/>
      <c r="AD826"/>
      <c r="AE826"/>
      <c r="AF826"/>
      <c r="AG826"/>
      <c r="AH826"/>
      <c r="AI826"/>
      <c r="AJ826"/>
      <c r="AK826"/>
      <c r="AL826"/>
      <c r="AM826"/>
      <c r="AN826"/>
      <c r="AO826"/>
      <c r="AP826"/>
      <c r="AQ826"/>
      <c r="AR826"/>
      <c r="AS826"/>
      <c r="AT826"/>
      <c r="AU826"/>
      <c r="AV826"/>
      <c r="AW826"/>
      <c r="AX826"/>
      <c r="AY826"/>
      <c r="AZ826"/>
      <c r="BA826"/>
      <c r="BB826"/>
      <c r="BC826"/>
      <c r="BD826"/>
      <c r="BE826"/>
      <c r="BF826"/>
      <c r="BG826"/>
      <c r="BH826"/>
      <c r="BI826"/>
      <c r="BJ826"/>
      <c r="BK826"/>
      <c r="BL826"/>
      <c r="BM826"/>
      <c r="BN826"/>
    </row>
    <row r="827" spans="1:66" ht="20.100000000000001" customHeight="1" outlineLevel="2">
      <c r="A827" s="65"/>
      <c r="B827" s="66"/>
      <c r="C827" s="65"/>
      <c r="D827" s="70" t="s">
        <v>1702</v>
      </c>
      <c r="E827" s="66"/>
      <c r="F827" s="33" t="s">
        <v>1220</v>
      </c>
      <c r="G827" s="41" t="s">
        <v>1681</v>
      </c>
      <c r="H827" s="56">
        <v>2</v>
      </c>
      <c r="I827" s="67"/>
      <c r="J827" s="67"/>
      <c r="K827" s="67"/>
      <c r="L827" s="67"/>
      <c r="M827" s="112"/>
      <c r="N827" s="118"/>
      <c r="O827" s="112"/>
      <c r="P827" s="69"/>
      <c r="Q827" s="69"/>
      <c r="R827" s="69">
        <f>2*H827</f>
        <v>4</v>
      </c>
      <c r="S827" s="68" t="s">
        <v>1703</v>
      </c>
      <c r="T827"/>
      <c r="U827"/>
      <c r="V827"/>
      <c r="W827"/>
      <c r="X827"/>
      <c r="Y827"/>
      <c r="Z827"/>
      <c r="AA827"/>
      <c r="AB827"/>
      <c r="AC827"/>
      <c r="AD827"/>
      <c r="AE827"/>
      <c r="AF827"/>
      <c r="AG827"/>
      <c r="AH827"/>
      <c r="AI827"/>
      <c r="AJ827"/>
      <c r="AK827"/>
      <c r="AL827"/>
      <c r="AM827"/>
      <c r="AN827"/>
      <c r="AO827"/>
      <c r="AP827"/>
      <c r="AQ827"/>
      <c r="AR827"/>
      <c r="AS827"/>
      <c r="AT827"/>
      <c r="AU827"/>
      <c r="AV827"/>
      <c r="AW827"/>
      <c r="AX827"/>
      <c r="AY827"/>
      <c r="AZ827"/>
      <c r="BA827"/>
      <c r="BB827"/>
      <c r="BC827"/>
      <c r="BD827"/>
      <c r="BE827"/>
      <c r="BF827"/>
      <c r="BG827"/>
      <c r="BH827"/>
      <c r="BI827"/>
      <c r="BJ827"/>
      <c r="BK827"/>
      <c r="BL827"/>
      <c r="BM827"/>
      <c r="BN827"/>
    </row>
    <row r="828" spans="1:66" ht="20.100000000000001" customHeight="1" outlineLevel="1">
      <c r="A828" s="65"/>
      <c r="B828" s="66"/>
      <c r="C828" s="65"/>
      <c r="D828" s="70"/>
      <c r="E828" s="66"/>
      <c r="F828" s="125" t="s">
        <v>1862</v>
      </c>
      <c r="G828" s="41"/>
      <c r="H828" s="56"/>
      <c r="I828" s="67"/>
      <c r="J828" s="67"/>
      <c r="K828" s="67"/>
      <c r="L828" s="67"/>
      <c r="M828" s="112"/>
      <c r="N828" s="118"/>
      <c r="O828" s="112"/>
      <c r="P828" s="69"/>
      <c r="Q828" s="69"/>
      <c r="R828" s="69">
        <f>SUBTOTAL(9,R826:R827)</f>
        <v>11.8</v>
      </c>
      <c r="S828" s="68"/>
      <c r="T828" s="18"/>
      <c r="U828" s="18"/>
      <c r="V828" s="18"/>
      <c r="W828" s="18"/>
      <c r="X828" s="18"/>
      <c r="Y828" s="18"/>
      <c r="Z828" s="18"/>
      <c r="AA828" s="18"/>
      <c r="AB828" s="18"/>
      <c r="AC828" s="18"/>
      <c r="AD828" s="18"/>
      <c r="AE828" s="18"/>
      <c r="AF828" s="18"/>
      <c r="AG828" s="18"/>
      <c r="AH828" s="18"/>
      <c r="AI828" s="18"/>
      <c r="AJ828" s="18"/>
      <c r="AK828" s="18"/>
      <c r="AL828" s="18"/>
      <c r="AM828" s="18"/>
      <c r="AN828" s="18"/>
      <c r="AO828" s="18"/>
      <c r="AP828" s="18"/>
      <c r="AQ828" s="18"/>
      <c r="AR828" s="18"/>
      <c r="AS828" s="18"/>
      <c r="AT828" s="18"/>
      <c r="AU828" s="18"/>
      <c r="AV828" s="18"/>
      <c r="AW828" s="18"/>
      <c r="AX828" s="18"/>
      <c r="AY828" s="18"/>
      <c r="AZ828" s="18"/>
      <c r="BA828" s="18"/>
      <c r="BB828" s="18"/>
      <c r="BC828" s="18"/>
      <c r="BD828" s="18"/>
      <c r="BE828" s="18"/>
      <c r="BF828" s="18"/>
      <c r="BG828" s="18"/>
      <c r="BH828" s="18"/>
      <c r="BI828" s="18"/>
      <c r="BJ828" s="18"/>
      <c r="BK828" s="18"/>
      <c r="BL828" s="18"/>
      <c r="BM828" s="18"/>
      <c r="BN828" s="18"/>
    </row>
    <row r="829" spans="1:66" ht="20.100000000000001" customHeight="1" outlineLevel="2">
      <c r="A829" s="24"/>
      <c r="B829" s="41" t="s">
        <v>905</v>
      </c>
      <c r="C829" s="24"/>
      <c r="D829" s="70" t="s">
        <v>822</v>
      </c>
      <c r="E829" s="55"/>
      <c r="F829" s="33" t="s">
        <v>256</v>
      </c>
      <c r="G829" s="41" t="s">
        <v>937</v>
      </c>
      <c r="H829" s="56"/>
      <c r="I829" s="56"/>
      <c r="J829" s="56"/>
      <c r="K829" s="56"/>
      <c r="L829" s="56"/>
      <c r="M829" s="56"/>
      <c r="N829" s="56"/>
      <c r="O829" s="56"/>
      <c r="P829" s="24"/>
      <c r="Q829" s="55"/>
      <c r="R829" s="55">
        <v>15</v>
      </c>
      <c r="S829" s="24"/>
      <c r="T829"/>
      <c r="U829"/>
      <c r="V829"/>
      <c r="W829"/>
      <c r="X829"/>
      <c r="Y829"/>
      <c r="Z829"/>
      <c r="AA829"/>
      <c r="AB829"/>
      <c r="AC829"/>
      <c r="AD829"/>
      <c r="AE829"/>
      <c r="AF829"/>
      <c r="AG829"/>
      <c r="AH829"/>
      <c r="AI829"/>
      <c r="AJ829"/>
      <c r="AK829"/>
      <c r="AL829"/>
      <c r="AM829"/>
      <c r="AN829"/>
      <c r="AO829"/>
      <c r="AP829"/>
      <c r="AQ829"/>
      <c r="AR829"/>
      <c r="AS829"/>
      <c r="AT829"/>
      <c r="AU829"/>
      <c r="AV829"/>
      <c r="AW829"/>
      <c r="AX829"/>
      <c r="AY829"/>
      <c r="AZ829"/>
      <c r="BA829"/>
      <c r="BB829"/>
      <c r="BC829"/>
      <c r="BD829"/>
      <c r="BE829"/>
      <c r="BF829"/>
      <c r="BG829"/>
      <c r="BH829"/>
      <c r="BI829"/>
      <c r="BJ829"/>
      <c r="BK829"/>
      <c r="BL829"/>
      <c r="BM829"/>
      <c r="BN829"/>
    </row>
    <row r="830" spans="1:66" ht="20.100000000000001" customHeight="1" outlineLevel="2">
      <c r="A830" s="35" t="s">
        <v>250</v>
      </c>
      <c r="B830" s="41" t="s">
        <v>251</v>
      </c>
      <c r="C830" s="33" t="s">
        <v>642</v>
      </c>
      <c r="D830" s="70" t="s">
        <v>662</v>
      </c>
      <c r="E830" s="40">
        <v>3</v>
      </c>
      <c r="F830" s="33" t="s">
        <v>256</v>
      </c>
      <c r="G830" s="41" t="s">
        <v>257</v>
      </c>
      <c r="H830" s="99">
        <v>65</v>
      </c>
      <c r="I830" s="49">
        <v>48</v>
      </c>
      <c r="J830" s="49">
        <v>48</v>
      </c>
      <c r="K830" s="43">
        <v>0</v>
      </c>
      <c r="L830" s="49">
        <v>0</v>
      </c>
      <c r="M830" s="109"/>
      <c r="N830" s="92">
        <f>IF(H830&lt;25,1,1+(H830-25)/H830)</f>
        <v>1.6153846153846154</v>
      </c>
      <c r="O830" s="109">
        <v>1</v>
      </c>
      <c r="P830" s="34">
        <f>J830*N830*O830</f>
        <v>77.538461538461547</v>
      </c>
      <c r="Q830" s="34">
        <f>L830*M830*N830</f>
        <v>0</v>
      </c>
      <c r="R830" s="34">
        <f>P830+Q830</f>
        <v>77.538461538461547</v>
      </c>
      <c r="S830" s="31"/>
      <c r="T830"/>
      <c r="U830"/>
      <c r="V830"/>
      <c r="W830"/>
      <c r="X830"/>
      <c r="Y830"/>
      <c r="Z830"/>
      <c r="AA830"/>
      <c r="AB830"/>
      <c r="AC830"/>
      <c r="AD830"/>
      <c r="AE830"/>
      <c r="AF830"/>
      <c r="AG830"/>
      <c r="AH830"/>
      <c r="AI830"/>
      <c r="AJ830"/>
      <c r="AK830"/>
      <c r="AL830"/>
      <c r="AM830"/>
      <c r="AN830"/>
      <c r="AO830"/>
      <c r="AP830"/>
      <c r="AQ830"/>
      <c r="AR830"/>
      <c r="AS830"/>
      <c r="AT830"/>
      <c r="AU830"/>
      <c r="AV830"/>
      <c r="AW830"/>
      <c r="AX830"/>
      <c r="AY830"/>
      <c r="AZ830"/>
      <c r="BA830"/>
      <c r="BB830"/>
      <c r="BC830"/>
      <c r="BD830"/>
      <c r="BE830"/>
      <c r="BF830"/>
      <c r="BG830"/>
      <c r="BH830"/>
      <c r="BI830"/>
      <c r="BJ830"/>
      <c r="BK830"/>
      <c r="BL830"/>
      <c r="BM830"/>
      <c r="BN830"/>
    </row>
    <row r="831" spans="1:66" ht="20.100000000000001" customHeight="1" outlineLevel="2">
      <c r="A831" s="33" t="s">
        <v>495</v>
      </c>
      <c r="B831" s="41" t="s">
        <v>496</v>
      </c>
      <c r="C831" s="33" t="s">
        <v>611</v>
      </c>
      <c r="D831" s="70" t="s">
        <v>949</v>
      </c>
      <c r="E831" s="47">
        <v>3</v>
      </c>
      <c r="F831" s="33" t="s">
        <v>256</v>
      </c>
      <c r="G831" s="41" t="s">
        <v>257</v>
      </c>
      <c r="H831" s="44">
        <v>25</v>
      </c>
      <c r="I831" s="48">
        <v>48</v>
      </c>
      <c r="J831" s="48">
        <v>48</v>
      </c>
      <c r="K831" s="48">
        <v>0</v>
      </c>
      <c r="L831" s="48">
        <v>0</v>
      </c>
      <c r="M831" s="109"/>
      <c r="N831" s="92">
        <f>IF(H831&lt;25,1,1+(H831-25)/H831)</f>
        <v>1</v>
      </c>
      <c r="O831" s="109">
        <v>1</v>
      </c>
      <c r="P831" s="34">
        <f>J831*N831*O831</f>
        <v>48</v>
      </c>
      <c r="Q831" s="34">
        <f>L831*M831*N831</f>
        <v>0</v>
      </c>
      <c r="R831" s="34">
        <f>P831+Q831</f>
        <v>48</v>
      </c>
      <c r="S831" s="31"/>
      <c r="T831"/>
      <c r="U831"/>
      <c r="V831"/>
      <c r="W831"/>
      <c r="X831"/>
      <c r="Y831"/>
      <c r="Z831"/>
      <c r="AA831"/>
      <c r="AB831"/>
      <c r="AC831"/>
      <c r="AD831"/>
      <c r="AE831"/>
      <c r="AF831"/>
      <c r="AG831"/>
      <c r="AH831"/>
      <c r="AI831"/>
      <c r="AJ831"/>
      <c r="AK831"/>
      <c r="AL831"/>
      <c r="AM831"/>
      <c r="AN831"/>
      <c r="AO831"/>
      <c r="AP831"/>
      <c r="AQ831"/>
      <c r="AR831"/>
      <c r="AS831"/>
      <c r="AT831"/>
      <c r="AU831"/>
      <c r="AV831"/>
      <c r="AW831"/>
      <c r="AX831"/>
      <c r="AY831"/>
      <c r="AZ831"/>
      <c r="BA831"/>
      <c r="BB831"/>
      <c r="BC831"/>
      <c r="BD831"/>
      <c r="BE831"/>
      <c r="BF831"/>
      <c r="BG831"/>
      <c r="BH831"/>
      <c r="BI831"/>
      <c r="BJ831"/>
      <c r="BK831"/>
      <c r="BL831"/>
      <c r="BM831"/>
      <c r="BN831"/>
    </row>
    <row r="832" spans="1:66" ht="20.100000000000001" customHeight="1" outlineLevel="2">
      <c r="A832" s="57" t="s">
        <v>1428</v>
      </c>
      <c r="B832" s="60" t="s">
        <v>1429</v>
      </c>
      <c r="C832" s="57" t="s">
        <v>1631</v>
      </c>
      <c r="D832" s="70" t="s">
        <v>1632</v>
      </c>
      <c r="E832" s="62" t="s">
        <v>1444</v>
      </c>
      <c r="F832" s="33" t="s">
        <v>256</v>
      </c>
      <c r="G832" s="41" t="s">
        <v>1644</v>
      </c>
      <c r="H832" s="87">
        <v>25</v>
      </c>
      <c r="I832" s="56" t="s">
        <v>1494</v>
      </c>
      <c r="J832" s="56" t="s">
        <v>1495</v>
      </c>
      <c r="K832" s="56" t="s">
        <v>1494</v>
      </c>
      <c r="L832" s="56" t="s">
        <v>1495</v>
      </c>
      <c r="M832" s="56">
        <v>1</v>
      </c>
      <c r="N832" s="92"/>
      <c r="O832" s="112"/>
      <c r="P832" s="69"/>
      <c r="Q832" s="69"/>
      <c r="R832" s="69">
        <v>16</v>
      </c>
      <c r="S832" s="68" t="s">
        <v>1498</v>
      </c>
      <c r="T832"/>
      <c r="U832"/>
      <c r="V832"/>
      <c r="W832"/>
      <c r="X832"/>
      <c r="Y832"/>
      <c r="Z832"/>
      <c r="AA832"/>
      <c r="AB832"/>
      <c r="AC832"/>
      <c r="AD832"/>
      <c r="AE832"/>
      <c r="AF832"/>
      <c r="AG832"/>
      <c r="AH832"/>
      <c r="AI832"/>
      <c r="AJ832"/>
      <c r="AK832"/>
      <c r="AL832"/>
      <c r="AM832"/>
      <c r="AN832"/>
      <c r="AO832"/>
      <c r="AP832"/>
      <c r="AQ832"/>
      <c r="AR832"/>
      <c r="AS832"/>
      <c r="AT832"/>
      <c r="AU832"/>
      <c r="AV832"/>
      <c r="AW832"/>
      <c r="AX832"/>
      <c r="AY832"/>
      <c r="AZ832"/>
      <c r="BA832"/>
      <c r="BB832"/>
      <c r="BC832"/>
      <c r="BD832"/>
      <c r="BE832"/>
      <c r="BF832"/>
      <c r="BG832"/>
      <c r="BH832"/>
      <c r="BI832"/>
      <c r="BJ832"/>
      <c r="BK832"/>
      <c r="BL832"/>
      <c r="BM832"/>
      <c r="BN832"/>
    </row>
    <row r="833" spans="1:66" ht="20.100000000000001" customHeight="1" outlineLevel="2">
      <c r="A833" s="33" t="s">
        <v>412</v>
      </c>
      <c r="B833" s="41" t="s">
        <v>413</v>
      </c>
      <c r="C833" s="33" t="s">
        <v>611</v>
      </c>
      <c r="D833" s="70" t="s">
        <v>949</v>
      </c>
      <c r="E833" s="47">
        <v>3</v>
      </c>
      <c r="F833" s="33" t="s">
        <v>256</v>
      </c>
      <c r="G833" s="41" t="s">
        <v>257</v>
      </c>
      <c r="H833" s="44">
        <v>35</v>
      </c>
      <c r="I833" s="48">
        <v>48</v>
      </c>
      <c r="J833" s="48">
        <v>48</v>
      </c>
      <c r="K833" s="48">
        <v>0</v>
      </c>
      <c r="L833" s="48">
        <v>0</v>
      </c>
      <c r="M833" s="109"/>
      <c r="N833" s="92">
        <f>IF(H833&lt;25,1,1+(H833-25)/H833)</f>
        <v>1.2857142857142856</v>
      </c>
      <c r="O833" s="109">
        <v>1</v>
      </c>
      <c r="P833" s="34">
        <f>J833*N833*O833</f>
        <v>61.714285714285708</v>
      </c>
      <c r="Q833" s="34">
        <f>L833*M833*N833</f>
        <v>0</v>
      </c>
      <c r="R833" s="34">
        <f>P833+Q833</f>
        <v>61.714285714285708</v>
      </c>
      <c r="S833" s="31"/>
      <c r="T833"/>
      <c r="U833"/>
      <c r="V833"/>
      <c r="W833"/>
      <c r="X833"/>
      <c r="Y833"/>
      <c r="Z833"/>
      <c r="AA833"/>
      <c r="AB833"/>
      <c r="AC833"/>
      <c r="AD833"/>
      <c r="AE833"/>
      <c r="AF833"/>
      <c r="AG833"/>
      <c r="AH833"/>
      <c r="AI833"/>
      <c r="AJ833"/>
      <c r="AK833"/>
      <c r="AL833"/>
      <c r="AM833"/>
      <c r="AN833"/>
      <c r="AO833"/>
      <c r="AP833"/>
      <c r="AQ833"/>
      <c r="AR833"/>
      <c r="AS833"/>
      <c r="AT833"/>
      <c r="AU833"/>
      <c r="AV833"/>
      <c r="AW833"/>
      <c r="AX833"/>
      <c r="AY833"/>
      <c r="AZ833"/>
      <c r="BA833"/>
      <c r="BB833"/>
      <c r="BC833"/>
      <c r="BD833"/>
      <c r="BE833"/>
      <c r="BF833"/>
      <c r="BG833"/>
      <c r="BH833"/>
      <c r="BI833"/>
      <c r="BJ833"/>
      <c r="BK833"/>
      <c r="BL833"/>
      <c r="BM833"/>
      <c r="BN833"/>
    </row>
    <row r="834" spans="1:66" ht="20.100000000000001" customHeight="1" outlineLevel="2">
      <c r="A834" s="57" t="s">
        <v>1438</v>
      </c>
      <c r="B834" s="60" t="s">
        <v>1439</v>
      </c>
      <c r="C834" s="57" t="s">
        <v>1631</v>
      </c>
      <c r="D834" s="70" t="s">
        <v>1632</v>
      </c>
      <c r="E834" s="62" t="s">
        <v>1444</v>
      </c>
      <c r="F834" s="33" t="s">
        <v>256</v>
      </c>
      <c r="G834" s="41" t="s">
        <v>1644</v>
      </c>
      <c r="H834" s="87">
        <v>35</v>
      </c>
      <c r="I834" s="56" t="s">
        <v>1494</v>
      </c>
      <c r="J834" s="56" t="s">
        <v>1495</v>
      </c>
      <c r="K834" s="56" t="s">
        <v>1494</v>
      </c>
      <c r="L834" s="56" t="s">
        <v>1495</v>
      </c>
      <c r="M834" s="56">
        <v>1</v>
      </c>
      <c r="N834" s="92"/>
      <c r="O834" s="112"/>
      <c r="P834" s="69"/>
      <c r="Q834" s="69"/>
      <c r="R834" s="69">
        <v>20.571428571428569</v>
      </c>
      <c r="S834" s="68" t="s">
        <v>1498</v>
      </c>
      <c r="T834"/>
      <c r="U834"/>
      <c r="V834"/>
      <c r="W834"/>
      <c r="X834"/>
      <c r="Y834"/>
      <c r="Z834"/>
      <c r="AA834"/>
      <c r="AB834"/>
      <c r="AC834"/>
      <c r="AD834"/>
      <c r="AE834"/>
      <c r="AF834"/>
      <c r="AG834"/>
      <c r="AH834"/>
      <c r="AI834"/>
      <c r="AJ834"/>
      <c r="AK834"/>
      <c r="AL834"/>
      <c r="AM834"/>
      <c r="AN834"/>
      <c r="AO834"/>
      <c r="AP834"/>
      <c r="AQ834"/>
      <c r="AR834"/>
      <c r="AS834"/>
      <c r="AT834"/>
      <c r="AU834"/>
      <c r="AV834"/>
      <c r="AW834"/>
      <c r="AX834"/>
      <c r="AY834"/>
      <c r="AZ834"/>
      <c r="BA834"/>
      <c r="BB834"/>
      <c r="BC834"/>
      <c r="BD834"/>
      <c r="BE834"/>
      <c r="BF834"/>
      <c r="BG834"/>
      <c r="BH834"/>
      <c r="BI834"/>
      <c r="BJ834"/>
      <c r="BK834"/>
      <c r="BL834"/>
      <c r="BM834"/>
      <c r="BN834"/>
    </row>
    <row r="835" spans="1:66" ht="20.100000000000001" customHeight="1" outlineLevel="2">
      <c r="A835" s="65"/>
      <c r="B835" s="66"/>
      <c r="C835" s="24" t="s">
        <v>642</v>
      </c>
      <c r="D835" s="70" t="s">
        <v>1223</v>
      </c>
      <c r="E835" s="55">
        <v>14</v>
      </c>
      <c r="F835" s="33" t="s">
        <v>256</v>
      </c>
      <c r="G835" s="41" t="s">
        <v>757</v>
      </c>
      <c r="H835" s="90">
        <v>5</v>
      </c>
      <c r="I835" s="67"/>
      <c r="J835" s="67"/>
      <c r="K835" s="67"/>
      <c r="L835" s="67"/>
      <c r="M835" s="112"/>
      <c r="N835" s="92">
        <f>IF(H835&lt;25,1,1+(H835-25)/H835)</f>
        <v>1</v>
      </c>
      <c r="O835" s="112"/>
      <c r="P835" s="69"/>
      <c r="Q835" s="69"/>
      <c r="R835" s="55">
        <f>0.3*13*H835</f>
        <v>19.5</v>
      </c>
      <c r="S835" s="24" t="s">
        <v>1235</v>
      </c>
      <c r="T835"/>
      <c r="U835"/>
      <c r="V835"/>
      <c r="W835"/>
      <c r="X835"/>
      <c r="Y835"/>
      <c r="Z835"/>
      <c r="AA835"/>
      <c r="AB835"/>
      <c r="AC835"/>
      <c r="AD835"/>
      <c r="AE835"/>
      <c r="AF835"/>
      <c r="AG835"/>
      <c r="AH835"/>
      <c r="AI835"/>
      <c r="AJ835"/>
      <c r="AK835"/>
      <c r="AL835"/>
      <c r="AM835"/>
      <c r="AN835"/>
      <c r="AO835"/>
      <c r="AP835"/>
      <c r="AQ835"/>
      <c r="AR835"/>
      <c r="AS835"/>
      <c r="AT835"/>
      <c r="AU835"/>
      <c r="AV835"/>
      <c r="AW835"/>
      <c r="AX835"/>
      <c r="AY835"/>
      <c r="AZ835"/>
      <c r="BA835"/>
      <c r="BB835"/>
      <c r="BC835"/>
      <c r="BD835"/>
      <c r="BE835"/>
      <c r="BF835"/>
      <c r="BG835"/>
      <c r="BH835"/>
      <c r="BI835"/>
      <c r="BJ835"/>
      <c r="BK835"/>
      <c r="BL835"/>
      <c r="BM835"/>
      <c r="BN835"/>
    </row>
    <row r="836" spans="1:66" ht="20.100000000000001" customHeight="1" outlineLevel="2">
      <c r="A836" s="65"/>
      <c r="B836" s="66"/>
      <c r="C836" s="65"/>
      <c r="D836" s="70" t="s">
        <v>1702</v>
      </c>
      <c r="E836" s="66"/>
      <c r="F836" s="33" t="s">
        <v>256</v>
      </c>
      <c r="G836" s="41" t="s">
        <v>757</v>
      </c>
      <c r="H836" s="56">
        <v>9</v>
      </c>
      <c r="I836" s="67"/>
      <c r="J836" s="67"/>
      <c r="K836" s="67"/>
      <c r="L836" s="67"/>
      <c r="M836" s="112"/>
      <c r="N836" s="118"/>
      <c r="O836" s="112"/>
      <c r="P836" s="69"/>
      <c r="Q836" s="69"/>
      <c r="R836" s="69">
        <f>2*H836</f>
        <v>18</v>
      </c>
      <c r="S836" s="68" t="s">
        <v>1703</v>
      </c>
      <c r="T836"/>
      <c r="U836"/>
      <c r="V836"/>
      <c r="W836"/>
      <c r="X836"/>
      <c r="Y836"/>
      <c r="Z836"/>
      <c r="AA836"/>
      <c r="AB836"/>
      <c r="AC836"/>
      <c r="AD836"/>
      <c r="AE836"/>
      <c r="AF836"/>
      <c r="AG836"/>
      <c r="AH836"/>
      <c r="AI836"/>
      <c r="AJ836"/>
      <c r="AK836"/>
      <c r="AL836"/>
      <c r="AM836"/>
      <c r="AN836"/>
      <c r="AO836"/>
      <c r="AP836"/>
      <c r="AQ836"/>
      <c r="AR836"/>
      <c r="AS836"/>
      <c r="AT836"/>
      <c r="AU836"/>
      <c r="AV836"/>
      <c r="AW836"/>
      <c r="AX836"/>
      <c r="AY836"/>
      <c r="AZ836"/>
      <c r="BA836"/>
      <c r="BB836"/>
      <c r="BC836"/>
      <c r="BD836"/>
      <c r="BE836"/>
      <c r="BF836"/>
      <c r="BG836"/>
      <c r="BH836"/>
      <c r="BI836"/>
      <c r="BJ836"/>
      <c r="BK836"/>
      <c r="BL836"/>
      <c r="BM836"/>
      <c r="BN836"/>
    </row>
    <row r="837" spans="1:66" ht="20.100000000000001" customHeight="1" outlineLevel="2">
      <c r="A837" s="24"/>
      <c r="B837" s="41"/>
      <c r="C837" s="33" t="s">
        <v>611</v>
      </c>
      <c r="D837" s="70" t="s">
        <v>593</v>
      </c>
      <c r="E837" s="55"/>
      <c r="F837" s="33" t="s">
        <v>256</v>
      </c>
      <c r="G837" s="41" t="s">
        <v>757</v>
      </c>
      <c r="H837" s="56">
        <v>4</v>
      </c>
      <c r="I837" s="56"/>
      <c r="J837" s="56"/>
      <c r="K837" s="56"/>
      <c r="L837" s="56"/>
      <c r="M837" s="56"/>
      <c r="N837" s="56"/>
      <c r="O837" s="56"/>
      <c r="P837" s="24"/>
      <c r="Q837" s="55"/>
      <c r="R837" s="54">
        <f>H837*14</f>
        <v>56</v>
      </c>
      <c r="S837" s="24"/>
      <c r="T837"/>
      <c r="U837"/>
      <c r="V837"/>
      <c r="W837"/>
      <c r="X837"/>
      <c r="Y837"/>
      <c r="Z837"/>
      <c r="AA837"/>
      <c r="AB837"/>
      <c r="AC837"/>
      <c r="AD837"/>
      <c r="AE837"/>
      <c r="AF837"/>
      <c r="AG837"/>
      <c r="AH837"/>
      <c r="AI837"/>
      <c r="AJ837"/>
      <c r="AK837"/>
      <c r="AL837"/>
      <c r="AM837"/>
      <c r="AN837"/>
      <c r="AO837"/>
      <c r="AP837"/>
      <c r="AQ837"/>
      <c r="AR837"/>
      <c r="AS837"/>
      <c r="AT837"/>
      <c r="AU837"/>
      <c r="AV837"/>
      <c r="AW837"/>
      <c r="AX837"/>
      <c r="AY837"/>
      <c r="AZ837"/>
      <c r="BA837"/>
      <c r="BB837"/>
      <c r="BC837"/>
      <c r="BD837"/>
      <c r="BE837"/>
      <c r="BF837"/>
      <c r="BG837"/>
      <c r="BH837"/>
      <c r="BI837"/>
      <c r="BJ837"/>
      <c r="BK837"/>
      <c r="BL837"/>
      <c r="BM837"/>
      <c r="BN837"/>
    </row>
    <row r="838" spans="1:66" ht="20.100000000000001" customHeight="1" outlineLevel="1">
      <c r="A838" s="24"/>
      <c r="B838" s="41"/>
      <c r="C838" s="33"/>
      <c r="D838" s="70"/>
      <c r="E838" s="55"/>
      <c r="F838" s="125" t="s">
        <v>1863</v>
      </c>
      <c r="G838" s="41"/>
      <c r="H838" s="56"/>
      <c r="I838" s="56"/>
      <c r="J838" s="56"/>
      <c r="K838" s="56"/>
      <c r="L838" s="56"/>
      <c r="M838" s="56"/>
      <c r="N838" s="56"/>
      <c r="O838" s="56"/>
      <c r="P838" s="24"/>
      <c r="Q838" s="55"/>
      <c r="R838" s="54">
        <f>SUBTOTAL(9,R829:R837)</f>
        <v>332.32417582417582</v>
      </c>
      <c r="S838" s="24"/>
      <c r="T838" s="18"/>
      <c r="U838" s="18"/>
      <c r="V838" s="18"/>
      <c r="W838" s="18"/>
      <c r="X838" s="18"/>
      <c r="Y838" s="18"/>
      <c r="Z838" s="18"/>
      <c r="AA838" s="18"/>
      <c r="AB838" s="18"/>
      <c r="AC838" s="18"/>
      <c r="AD838" s="18"/>
      <c r="AE838" s="18"/>
      <c r="AF838" s="18"/>
      <c r="AG838" s="18"/>
      <c r="AH838" s="18"/>
      <c r="AI838" s="18"/>
      <c r="AJ838" s="18"/>
      <c r="AK838" s="18"/>
      <c r="AL838" s="18"/>
      <c r="AM838" s="18"/>
      <c r="AN838" s="18"/>
      <c r="AO838" s="18"/>
      <c r="AP838" s="18"/>
      <c r="AQ838" s="18"/>
      <c r="AR838" s="18"/>
      <c r="AS838" s="18"/>
      <c r="AT838" s="18"/>
      <c r="AU838" s="18"/>
      <c r="AV838" s="18"/>
      <c r="AW838" s="18"/>
      <c r="AX838" s="18"/>
      <c r="AY838" s="18"/>
      <c r="AZ838" s="18"/>
      <c r="BA838" s="18"/>
      <c r="BB838" s="18"/>
      <c r="BC838" s="18"/>
      <c r="BD838" s="18"/>
      <c r="BE838" s="18"/>
      <c r="BF838" s="18"/>
      <c r="BG838" s="18"/>
      <c r="BH838" s="18"/>
      <c r="BI838" s="18"/>
      <c r="BJ838" s="18"/>
      <c r="BK838" s="18"/>
      <c r="BL838" s="18"/>
      <c r="BM838" s="18"/>
      <c r="BN838" s="18"/>
    </row>
    <row r="839" spans="1:66" ht="20.100000000000001" customHeight="1" outlineLevel="2">
      <c r="A839" s="33" t="s">
        <v>505</v>
      </c>
      <c r="B839" s="41" t="s">
        <v>1025</v>
      </c>
      <c r="C839" s="33" t="s">
        <v>611</v>
      </c>
      <c r="D839" s="70" t="s">
        <v>949</v>
      </c>
      <c r="E839" s="47">
        <v>3</v>
      </c>
      <c r="F839" s="33" t="s">
        <v>73</v>
      </c>
      <c r="G839" s="41" t="s">
        <v>74</v>
      </c>
      <c r="H839" s="44">
        <v>26</v>
      </c>
      <c r="I839" s="48">
        <v>48</v>
      </c>
      <c r="J839" s="48">
        <v>48</v>
      </c>
      <c r="K839" s="48">
        <v>0</v>
      </c>
      <c r="L839" s="48">
        <v>0</v>
      </c>
      <c r="M839" s="109"/>
      <c r="N839" s="92">
        <f>IF(H839&lt;25,1,1+(H839-25)/H839)</f>
        <v>1.0384615384615385</v>
      </c>
      <c r="O839" s="109">
        <v>1</v>
      </c>
      <c r="P839" s="34">
        <f>J839*N839*O839</f>
        <v>49.846153846153854</v>
      </c>
      <c r="Q839" s="34">
        <f>L839*M839*N839</f>
        <v>0</v>
      </c>
      <c r="R839" s="34">
        <f>P839+Q839</f>
        <v>49.846153846153854</v>
      </c>
      <c r="S839" s="31"/>
      <c r="T839"/>
      <c r="U839"/>
      <c r="V839"/>
      <c r="W839"/>
      <c r="X839"/>
      <c r="Y839"/>
      <c r="Z839"/>
      <c r="AA839"/>
      <c r="AB839"/>
      <c r="AC839"/>
      <c r="AD839"/>
      <c r="AE839"/>
      <c r="AF839"/>
      <c r="AG839"/>
      <c r="AH839"/>
      <c r="AI839"/>
      <c r="AJ839"/>
      <c r="AK839"/>
      <c r="AL839"/>
      <c r="AM839"/>
      <c r="AN839"/>
      <c r="AO839"/>
      <c r="AP839"/>
      <c r="AQ839"/>
      <c r="AR839"/>
      <c r="AS839"/>
      <c r="AT839"/>
      <c r="AU839"/>
      <c r="AV839"/>
      <c r="AW839"/>
      <c r="AX839"/>
      <c r="AY839"/>
      <c r="AZ839"/>
      <c r="BA839"/>
      <c r="BB839"/>
      <c r="BC839"/>
      <c r="BD839"/>
      <c r="BE839"/>
      <c r="BF839"/>
      <c r="BG839"/>
      <c r="BH839"/>
      <c r="BI839"/>
      <c r="BJ839"/>
      <c r="BK839"/>
      <c r="BL839"/>
      <c r="BM839"/>
      <c r="BN839"/>
    </row>
    <row r="840" spans="1:66" ht="20.100000000000001" customHeight="1" outlineLevel="2">
      <c r="A840" s="57" t="s">
        <v>1248</v>
      </c>
      <c r="B840" s="60" t="s">
        <v>1249</v>
      </c>
      <c r="C840" s="57" t="s">
        <v>1509</v>
      </c>
      <c r="D840" s="70" t="s">
        <v>1502</v>
      </c>
      <c r="E840" s="62" t="s">
        <v>1444</v>
      </c>
      <c r="F840" s="33" t="s">
        <v>73</v>
      </c>
      <c r="G840" s="41" t="s">
        <v>1515</v>
      </c>
      <c r="H840" s="87">
        <v>22</v>
      </c>
      <c r="I840" s="56" t="s">
        <v>1494</v>
      </c>
      <c r="J840" s="56" t="s">
        <v>1495</v>
      </c>
      <c r="K840" s="56" t="s">
        <v>1494</v>
      </c>
      <c r="L840" s="56" t="s">
        <v>1495</v>
      </c>
      <c r="M840" s="56">
        <v>1</v>
      </c>
      <c r="N840" s="92"/>
      <c r="O840" s="112"/>
      <c r="P840" s="69"/>
      <c r="Q840" s="69"/>
      <c r="R840" s="69">
        <v>16</v>
      </c>
      <c r="S840" s="68" t="s">
        <v>1498</v>
      </c>
      <c r="T840"/>
      <c r="U840"/>
      <c r="V840"/>
      <c r="W840"/>
      <c r="X840"/>
      <c r="Y840"/>
      <c r="Z840"/>
      <c r="AA840"/>
      <c r="AB840"/>
      <c r="AC840"/>
      <c r="AD840"/>
      <c r="AE840"/>
      <c r="AF840"/>
      <c r="AG840"/>
      <c r="AH840"/>
      <c r="AI840"/>
      <c r="AJ840"/>
      <c r="AK840"/>
      <c r="AL840"/>
      <c r="AM840"/>
      <c r="AN840"/>
      <c r="AO840"/>
      <c r="AP840"/>
      <c r="AQ840"/>
      <c r="AR840"/>
      <c r="AS840"/>
      <c r="AT840"/>
      <c r="AU840"/>
      <c r="AV840"/>
      <c r="AW840"/>
      <c r="AX840"/>
      <c r="AY840"/>
      <c r="AZ840"/>
      <c r="BA840"/>
      <c r="BB840"/>
      <c r="BC840"/>
      <c r="BD840"/>
      <c r="BE840"/>
      <c r="BF840"/>
      <c r="BG840"/>
      <c r="BH840"/>
      <c r="BI840"/>
      <c r="BJ840"/>
      <c r="BK840"/>
      <c r="BL840"/>
      <c r="BM840"/>
      <c r="BN840"/>
    </row>
    <row r="841" spans="1:66" ht="20.100000000000001" customHeight="1" outlineLevel="2">
      <c r="A841" s="35" t="s">
        <v>71</v>
      </c>
      <c r="B841" s="41" t="s">
        <v>72</v>
      </c>
      <c r="C841" s="33" t="s">
        <v>642</v>
      </c>
      <c r="D841" s="70" t="s">
        <v>949</v>
      </c>
      <c r="E841" s="40">
        <v>3</v>
      </c>
      <c r="F841" s="33" t="s">
        <v>73</v>
      </c>
      <c r="G841" s="41" t="s">
        <v>74</v>
      </c>
      <c r="H841" s="99">
        <v>64</v>
      </c>
      <c r="I841" s="49">
        <v>48</v>
      </c>
      <c r="J841" s="49">
        <v>48</v>
      </c>
      <c r="K841" s="44">
        <v>0</v>
      </c>
      <c r="L841" s="43">
        <v>0</v>
      </c>
      <c r="M841" s="109"/>
      <c r="N841" s="92">
        <f>IF(H841&lt;25,1,1+(H841-25)/H841)</f>
        <v>1.609375</v>
      </c>
      <c r="O841" s="109">
        <v>1</v>
      </c>
      <c r="P841" s="34">
        <f>J841*N841*O841</f>
        <v>77.25</v>
      </c>
      <c r="Q841" s="34">
        <f>L841*M841*N841</f>
        <v>0</v>
      </c>
      <c r="R841" s="34">
        <f>P841+Q841</f>
        <v>77.25</v>
      </c>
      <c r="S841" s="31"/>
      <c r="T841"/>
      <c r="U841"/>
      <c r="V841"/>
      <c r="W841"/>
      <c r="X841"/>
      <c r="Y841"/>
      <c r="Z841"/>
      <c r="AA841"/>
      <c r="AB841"/>
      <c r="AC841"/>
      <c r="AD841"/>
      <c r="AE841"/>
      <c r="AF841"/>
      <c r="AG841"/>
      <c r="AH841"/>
      <c r="AI841"/>
      <c r="AJ841"/>
      <c r="AK841"/>
      <c r="AL841"/>
      <c r="AM841"/>
      <c r="AN841"/>
      <c r="AO841"/>
      <c r="AP841"/>
      <c r="AQ841"/>
      <c r="AR841"/>
      <c r="AS841"/>
      <c r="AT841"/>
      <c r="AU841"/>
      <c r="AV841"/>
      <c r="AW841"/>
      <c r="AX841"/>
      <c r="AY841"/>
      <c r="AZ841"/>
      <c r="BA841"/>
      <c r="BB841"/>
      <c r="BC841"/>
      <c r="BD841"/>
      <c r="BE841"/>
      <c r="BF841"/>
      <c r="BG841"/>
      <c r="BH841"/>
      <c r="BI841"/>
      <c r="BJ841"/>
      <c r="BK841"/>
      <c r="BL841"/>
      <c r="BM841"/>
      <c r="BN841"/>
    </row>
    <row r="842" spans="1:66" ht="20.100000000000001" customHeight="1" outlineLevel="2">
      <c r="A842" s="57" t="s">
        <v>1256</v>
      </c>
      <c r="B842" s="60" t="s">
        <v>1257</v>
      </c>
      <c r="C842" s="57" t="s">
        <v>1504</v>
      </c>
      <c r="D842" s="70" t="s">
        <v>1502</v>
      </c>
      <c r="E842" s="62" t="s">
        <v>1444</v>
      </c>
      <c r="F842" s="33" t="s">
        <v>73</v>
      </c>
      <c r="G842" s="41" t="s">
        <v>1515</v>
      </c>
      <c r="H842" s="87" t="s">
        <v>1458</v>
      </c>
      <c r="I842" s="56" t="s">
        <v>1494</v>
      </c>
      <c r="J842" s="56" t="s">
        <v>1496</v>
      </c>
      <c r="K842" s="56" t="s">
        <v>1494</v>
      </c>
      <c r="L842" s="56" t="s">
        <v>1496</v>
      </c>
      <c r="M842" s="56">
        <v>1</v>
      </c>
      <c r="N842" s="92"/>
      <c r="O842" s="112"/>
      <c r="P842" s="69"/>
      <c r="Q842" s="69"/>
      <c r="R842" s="69">
        <v>25.650793650793652</v>
      </c>
      <c r="S842" s="68" t="s">
        <v>1498</v>
      </c>
      <c r="T842"/>
      <c r="U842"/>
      <c r="V842"/>
      <c r="W842"/>
      <c r="X842"/>
      <c r="Y842"/>
      <c r="Z842"/>
      <c r="AA842"/>
      <c r="AB842"/>
      <c r="AC842"/>
      <c r="AD842"/>
      <c r="AE842"/>
      <c r="AF842"/>
      <c r="AG842"/>
      <c r="AH842"/>
      <c r="AI842"/>
      <c r="AJ842"/>
      <c r="AK842"/>
      <c r="AL842"/>
      <c r="AM842"/>
      <c r="AN842"/>
      <c r="AO842"/>
      <c r="AP842"/>
      <c r="AQ842"/>
      <c r="AR842"/>
      <c r="AS842"/>
      <c r="AT842"/>
      <c r="AU842"/>
      <c r="AV842"/>
      <c r="AW842"/>
      <c r="AX842"/>
      <c r="AY842"/>
      <c r="AZ842"/>
      <c r="BA842"/>
      <c r="BB842"/>
      <c r="BC842"/>
      <c r="BD842"/>
      <c r="BE842"/>
      <c r="BF842"/>
      <c r="BG842"/>
      <c r="BH842"/>
      <c r="BI842"/>
      <c r="BJ842"/>
      <c r="BK842"/>
      <c r="BL842"/>
      <c r="BM842"/>
      <c r="BN842"/>
    </row>
    <row r="843" spans="1:66" ht="20.100000000000001" customHeight="1" outlineLevel="2">
      <c r="A843" s="33" t="s">
        <v>546</v>
      </c>
      <c r="B843" s="41" t="s">
        <v>547</v>
      </c>
      <c r="C843" s="33" t="s">
        <v>611</v>
      </c>
      <c r="D843" s="70" t="s">
        <v>949</v>
      </c>
      <c r="E843" s="47">
        <v>3</v>
      </c>
      <c r="F843" s="33" t="s">
        <v>73</v>
      </c>
      <c r="G843" s="41" t="s">
        <v>74</v>
      </c>
      <c r="H843" s="44">
        <v>48</v>
      </c>
      <c r="I843" s="48">
        <v>48</v>
      </c>
      <c r="J843" s="48">
        <v>48</v>
      </c>
      <c r="K843" s="48">
        <v>0</v>
      </c>
      <c r="L843" s="48">
        <v>0</v>
      </c>
      <c r="M843" s="109"/>
      <c r="N843" s="92">
        <f>IF(H843&lt;25,1,1+(H843-25)/H843)</f>
        <v>1.4791666666666667</v>
      </c>
      <c r="O843" s="109">
        <v>1.2</v>
      </c>
      <c r="P843" s="34">
        <f>J843*N843*O843</f>
        <v>85.2</v>
      </c>
      <c r="Q843" s="34">
        <f>L843*M843*N843</f>
        <v>0</v>
      </c>
      <c r="R843" s="34">
        <f>P843+Q843</f>
        <v>85.2</v>
      </c>
      <c r="S843" s="31"/>
      <c r="T843"/>
      <c r="U843"/>
      <c r="V843"/>
      <c r="W843"/>
      <c r="X843"/>
      <c r="Y843"/>
      <c r="Z843"/>
      <c r="AA843"/>
      <c r="AB843"/>
      <c r="AC843"/>
      <c r="AD843"/>
      <c r="AE843"/>
      <c r="AF843"/>
      <c r="AG843"/>
      <c r="AH843"/>
      <c r="AI843"/>
      <c r="AJ843"/>
      <c r="AK843"/>
      <c r="AL843"/>
      <c r="AM843"/>
      <c r="AN843"/>
      <c r="AO843"/>
      <c r="AP843"/>
      <c r="AQ843"/>
      <c r="AR843"/>
      <c r="AS843"/>
      <c r="AT843"/>
      <c r="AU843"/>
      <c r="AV843"/>
      <c r="AW843"/>
      <c r="AX843"/>
      <c r="AY843"/>
      <c r="AZ843"/>
      <c r="BA843"/>
      <c r="BB843"/>
      <c r="BC843"/>
      <c r="BD843"/>
      <c r="BE843"/>
      <c r="BF843"/>
      <c r="BG843"/>
      <c r="BH843"/>
      <c r="BI843"/>
      <c r="BJ843"/>
      <c r="BK843"/>
      <c r="BL843"/>
      <c r="BM843"/>
      <c r="BN843"/>
    </row>
    <row r="844" spans="1:66" ht="20.100000000000001" customHeight="1" outlineLevel="2">
      <c r="A844" s="57" t="s">
        <v>1346</v>
      </c>
      <c r="B844" s="60" t="s">
        <v>1347</v>
      </c>
      <c r="C844" s="57" t="s">
        <v>1509</v>
      </c>
      <c r="D844" s="70" t="s">
        <v>1502</v>
      </c>
      <c r="E844" s="62" t="s">
        <v>1444</v>
      </c>
      <c r="F844" s="33" t="s">
        <v>73</v>
      </c>
      <c r="G844" s="41" t="s">
        <v>1515</v>
      </c>
      <c r="H844" s="87">
        <v>46</v>
      </c>
      <c r="I844" s="56" t="s">
        <v>1494</v>
      </c>
      <c r="J844" s="56" t="s">
        <v>1495</v>
      </c>
      <c r="K844" s="56" t="s">
        <v>1494</v>
      </c>
      <c r="L844" s="56" t="s">
        <v>1495</v>
      </c>
      <c r="M844" s="56">
        <v>1</v>
      </c>
      <c r="N844" s="92"/>
      <c r="O844" s="112"/>
      <c r="P844" s="69"/>
      <c r="Q844" s="69"/>
      <c r="R844" s="69">
        <v>23.304347826086957</v>
      </c>
      <c r="S844" s="68" t="s">
        <v>1498</v>
      </c>
      <c r="T844"/>
      <c r="U844"/>
      <c r="V844"/>
      <c r="W844"/>
      <c r="X844"/>
      <c r="Y844"/>
      <c r="Z844"/>
      <c r="AA844"/>
      <c r="AB844"/>
      <c r="AC844"/>
      <c r="AD844"/>
      <c r="AE844"/>
      <c r="AF844"/>
      <c r="AG844"/>
      <c r="AH844"/>
      <c r="AI844"/>
      <c r="AJ844"/>
      <c r="AK844"/>
      <c r="AL844"/>
      <c r="AM844"/>
      <c r="AN844"/>
      <c r="AO844"/>
      <c r="AP844"/>
      <c r="AQ844"/>
      <c r="AR844"/>
      <c r="AS844"/>
      <c r="AT844"/>
      <c r="AU844"/>
      <c r="AV844"/>
      <c r="AW844"/>
      <c r="AX844"/>
      <c r="AY844"/>
      <c r="AZ844"/>
      <c r="BA844"/>
      <c r="BB844"/>
      <c r="BC844"/>
      <c r="BD844"/>
      <c r="BE844"/>
      <c r="BF844"/>
      <c r="BG844"/>
      <c r="BH844"/>
      <c r="BI844"/>
      <c r="BJ844"/>
      <c r="BK844"/>
      <c r="BL844"/>
      <c r="BM844"/>
      <c r="BN844"/>
    </row>
    <row r="845" spans="1:66" ht="20.100000000000001" customHeight="1" outlineLevel="2">
      <c r="A845" s="24"/>
      <c r="B845" s="41" t="s">
        <v>859</v>
      </c>
      <c r="C845" s="24"/>
      <c r="D845" s="70" t="s">
        <v>822</v>
      </c>
      <c r="E845" s="55"/>
      <c r="F845" s="33" t="s">
        <v>73</v>
      </c>
      <c r="G845" s="41" t="s">
        <v>74</v>
      </c>
      <c r="H845" s="56"/>
      <c r="I845" s="56"/>
      <c r="J845" s="56"/>
      <c r="K845" s="56"/>
      <c r="L845" s="56"/>
      <c r="M845" s="56"/>
      <c r="N845" s="56"/>
      <c r="O845" s="56"/>
      <c r="P845" s="24"/>
      <c r="Q845" s="55"/>
      <c r="R845" s="55">
        <v>15</v>
      </c>
      <c r="S845" s="24"/>
      <c r="T845"/>
      <c r="U845"/>
      <c r="V845"/>
      <c r="W845"/>
      <c r="X845"/>
      <c r="Y845"/>
      <c r="Z845"/>
      <c r="AA845"/>
      <c r="AB845"/>
      <c r="AC845"/>
      <c r="AD845"/>
      <c r="AE845"/>
      <c r="AF845"/>
      <c r="AG845"/>
      <c r="AH845"/>
      <c r="AI845"/>
      <c r="AJ845"/>
      <c r="AK845"/>
      <c r="AL845"/>
      <c r="AM845"/>
      <c r="AN845"/>
      <c r="AO845"/>
      <c r="AP845"/>
      <c r="AQ845"/>
      <c r="AR845"/>
      <c r="AS845"/>
      <c r="AT845"/>
      <c r="AU845"/>
      <c r="AV845"/>
      <c r="AW845"/>
      <c r="AX845"/>
      <c r="AY845"/>
      <c r="AZ845"/>
      <c r="BA845"/>
      <c r="BB845"/>
      <c r="BC845"/>
      <c r="BD845"/>
      <c r="BE845"/>
      <c r="BF845"/>
      <c r="BG845"/>
      <c r="BH845"/>
      <c r="BI845"/>
      <c r="BJ845"/>
      <c r="BK845"/>
      <c r="BL845"/>
      <c r="BM845"/>
      <c r="BN845"/>
    </row>
    <row r="846" spans="1:66" ht="20.100000000000001" customHeight="1" outlineLevel="2">
      <c r="A846" s="65"/>
      <c r="B846" s="66"/>
      <c r="C846" s="24" t="s">
        <v>642</v>
      </c>
      <c r="D846" s="70" t="s">
        <v>1223</v>
      </c>
      <c r="E846" s="55">
        <v>14</v>
      </c>
      <c r="F846" s="33" t="s">
        <v>73</v>
      </c>
      <c r="G846" s="41" t="s">
        <v>1216</v>
      </c>
      <c r="H846" s="90">
        <v>3</v>
      </c>
      <c r="I846" s="67"/>
      <c r="J846" s="67"/>
      <c r="K846" s="67"/>
      <c r="L846" s="67"/>
      <c r="M846" s="112"/>
      <c r="N846" s="92">
        <f>IF(H846&lt;25,1,1+(H846-25)/H846)</f>
        <v>1</v>
      </c>
      <c r="O846" s="112"/>
      <c r="P846" s="69"/>
      <c r="Q846" s="69"/>
      <c r="R846" s="55">
        <f>0.3*13*H846</f>
        <v>11.7</v>
      </c>
      <c r="S846" s="68" t="s">
        <v>1235</v>
      </c>
      <c r="T846"/>
      <c r="U846"/>
      <c r="V846"/>
      <c r="W846"/>
      <c r="X846"/>
      <c r="Y846"/>
      <c r="Z846"/>
      <c r="AA846"/>
      <c r="AB846"/>
      <c r="AC846"/>
      <c r="AD846"/>
      <c r="AE846"/>
      <c r="AF846"/>
      <c r="AG846"/>
      <c r="AH846"/>
      <c r="AI846"/>
      <c r="AJ846"/>
      <c r="AK846"/>
      <c r="AL846"/>
      <c r="AM846"/>
      <c r="AN846"/>
      <c r="AO846"/>
      <c r="AP846"/>
      <c r="AQ846"/>
      <c r="AR846"/>
      <c r="AS846"/>
      <c r="AT846"/>
      <c r="AU846"/>
      <c r="AV846"/>
      <c r="AW846"/>
      <c r="AX846"/>
      <c r="AY846"/>
      <c r="AZ846"/>
      <c r="BA846"/>
      <c r="BB846"/>
      <c r="BC846"/>
      <c r="BD846"/>
      <c r="BE846"/>
      <c r="BF846"/>
      <c r="BG846"/>
      <c r="BH846"/>
      <c r="BI846"/>
      <c r="BJ846"/>
      <c r="BK846"/>
      <c r="BL846"/>
      <c r="BM846"/>
      <c r="BN846"/>
    </row>
    <row r="847" spans="1:66" ht="20.100000000000001" customHeight="1" outlineLevel="2">
      <c r="A847" s="24"/>
      <c r="B847" s="41"/>
      <c r="C847" s="33" t="s">
        <v>611</v>
      </c>
      <c r="D847" s="70" t="s">
        <v>593</v>
      </c>
      <c r="E847" s="55"/>
      <c r="F847" s="33" t="s">
        <v>73</v>
      </c>
      <c r="G847" s="41" t="s">
        <v>758</v>
      </c>
      <c r="H847" s="56">
        <v>3</v>
      </c>
      <c r="I847" s="56"/>
      <c r="J847" s="56"/>
      <c r="K847" s="56"/>
      <c r="L847" s="56"/>
      <c r="M847" s="56"/>
      <c r="N847" s="56"/>
      <c r="O847" s="56"/>
      <c r="P847" s="24"/>
      <c r="Q847" s="55"/>
      <c r="R847" s="54">
        <f>H847*14</f>
        <v>42</v>
      </c>
      <c r="S847" s="24"/>
      <c r="T847"/>
      <c r="U847"/>
      <c r="V847"/>
      <c r="W847"/>
      <c r="X847"/>
      <c r="Y847"/>
      <c r="Z847"/>
      <c r="AA847"/>
      <c r="AB847"/>
      <c r="AC847"/>
      <c r="AD847"/>
      <c r="AE847"/>
      <c r="AF847"/>
      <c r="AG847"/>
      <c r="AH847"/>
      <c r="AI847"/>
      <c r="AJ847"/>
      <c r="AK847"/>
      <c r="AL847"/>
      <c r="AM847"/>
      <c r="AN847"/>
      <c r="AO847"/>
      <c r="AP847"/>
      <c r="AQ847"/>
      <c r="AR847"/>
      <c r="AS847"/>
      <c r="AT847"/>
      <c r="AU847"/>
      <c r="AV847"/>
      <c r="AW847"/>
      <c r="AX847"/>
      <c r="AY847"/>
      <c r="AZ847"/>
      <c r="BA847"/>
      <c r="BB847"/>
      <c r="BC847"/>
      <c r="BD847"/>
      <c r="BE847"/>
      <c r="BF847"/>
      <c r="BG847"/>
      <c r="BH847"/>
      <c r="BI847"/>
      <c r="BJ847"/>
      <c r="BK847"/>
      <c r="BL847"/>
      <c r="BM847"/>
      <c r="BN847"/>
    </row>
    <row r="848" spans="1:66" ht="20.100000000000001" customHeight="1" outlineLevel="2">
      <c r="A848" s="115"/>
      <c r="B848" s="116"/>
      <c r="C848" s="115"/>
      <c r="D848" s="70" t="s">
        <v>1702</v>
      </c>
      <c r="E848" s="116"/>
      <c r="F848" s="33" t="s">
        <v>73</v>
      </c>
      <c r="G848" s="41" t="s">
        <v>1682</v>
      </c>
      <c r="H848" s="107">
        <v>3</v>
      </c>
      <c r="I848" s="67"/>
      <c r="J848" s="67"/>
      <c r="K848" s="67"/>
      <c r="L848" s="67"/>
      <c r="M848" s="112"/>
      <c r="N848" s="118"/>
      <c r="O848" s="112"/>
      <c r="P848" s="69"/>
      <c r="Q848" s="69"/>
      <c r="R848" s="69">
        <f>2*H848</f>
        <v>6</v>
      </c>
      <c r="S848" s="68" t="s">
        <v>1703</v>
      </c>
      <c r="T848"/>
      <c r="U848"/>
      <c r="V848"/>
      <c r="W848"/>
      <c r="X848"/>
      <c r="Y848"/>
      <c r="Z848"/>
      <c r="AA848"/>
      <c r="AB848"/>
      <c r="AC848"/>
      <c r="AD848"/>
      <c r="AE848"/>
      <c r="AF848"/>
      <c r="AG848"/>
      <c r="AH848"/>
      <c r="AI848"/>
      <c r="AJ848"/>
      <c r="AK848"/>
      <c r="AL848"/>
      <c r="AM848"/>
      <c r="AN848"/>
      <c r="AO848"/>
      <c r="AP848"/>
      <c r="AQ848"/>
      <c r="AR848"/>
      <c r="AS848"/>
      <c r="AT848"/>
      <c r="AU848"/>
      <c r="AV848"/>
      <c r="AW848"/>
      <c r="AX848"/>
      <c r="AY848"/>
      <c r="AZ848"/>
      <c r="BA848"/>
      <c r="BB848"/>
      <c r="BC848"/>
      <c r="BD848"/>
      <c r="BE848"/>
      <c r="BF848"/>
      <c r="BG848"/>
      <c r="BH848"/>
      <c r="BI848"/>
      <c r="BJ848"/>
      <c r="BK848"/>
      <c r="BL848"/>
      <c r="BM848"/>
      <c r="BN848"/>
    </row>
    <row r="849" spans="1:66" ht="20.100000000000001" customHeight="1" outlineLevel="1">
      <c r="A849" s="115"/>
      <c r="B849" s="116"/>
      <c r="C849" s="115"/>
      <c r="D849" s="70"/>
      <c r="E849" s="116"/>
      <c r="F849" s="125" t="s">
        <v>1864</v>
      </c>
      <c r="G849" s="41"/>
      <c r="H849" s="107"/>
      <c r="I849" s="67"/>
      <c r="J849" s="67"/>
      <c r="K849" s="67"/>
      <c r="L849" s="67"/>
      <c r="M849" s="112"/>
      <c r="N849" s="118"/>
      <c r="O849" s="112"/>
      <c r="P849" s="69"/>
      <c r="Q849" s="69"/>
      <c r="R849" s="69">
        <f>SUBTOTAL(9,R839:R848)</f>
        <v>351.95129532303446</v>
      </c>
      <c r="S849" s="68"/>
      <c r="T849" s="18"/>
      <c r="U849" s="18"/>
      <c r="V849" s="18"/>
      <c r="W849" s="18"/>
      <c r="X849" s="18"/>
      <c r="Y849" s="18"/>
      <c r="Z849" s="18"/>
      <c r="AA849" s="18"/>
      <c r="AB849" s="18"/>
      <c r="AC849" s="18"/>
      <c r="AD849" s="18"/>
      <c r="AE849" s="18"/>
      <c r="AF849" s="18"/>
      <c r="AG849" s="18"/>
      <c r="AH849" s="18"/>
      <c r="AI849" s="18"/>
      <c r="AJ849" s="18"/>
      <c r="AK849" s="18"/>
      <c r="AL849" s="18"/>
      <c r="AM849" s="18"/>
      <c r="AN849" s="18"/>
      <c r="AO849" s="18"/>
      <c r="AP849" s="18"/>
      <c r="AQ849" s="18"/>
      <c r="AR849" s="18"/>
      <c r="AS849" s="18"/>
      <c r="AT849" s="18"/>
      <c r="AU849" s="18"/>
      <c r="AV849" s="18"/>
      <c r="AW849" s="18"/>
      <c r="AX849" s="18"/>
      <c r="AY849" s="18"/>
      <c r="AZ849" s="18"/>
      <c r="BA849" s="18"/>
      <c r="BB849" s="18"/>
      <c r="BC849" s="18"/>
      <c r="BD849" s="18"/>
      <c r="BE849" s="18"/>
      <c r="BF849" s="18"/>
      <c r="BG849" s="18"/>
      <c r="BH849" s="18"/>
      <c r="BI849" s="18"/>
      <c r="BJ849" s="18"/>
      <c r="BK849" s="18"/>
      <c r="BL849" s="18"/>
      <c r="BM849" s="18"/>
      <c r="BN849" s="18"/>
    </row>
    <row r="850" spans="1:66" ht="20.100000000000001" customHeight="1" outlineLevel="2">
      <c r="A850" s="35" t="s">
        <v>89</v>
      </c>
      <c r="B850" s="41" t="s">
        <v>1026</v>
      </c>
      <c r="C850" s="33" t="s">
        <v>642</v>
      </c>
      <c r="D850" s="70" t="s">
        <v>662</v>
      </c>
      <c r="E850" s="40">
        <v>3</v>
      </c>
      <c r="F850" s="33" t="s">
        <v>90</v>
      </c>
      <c r="G850" s="41" t="s">
        <v>91</v>
      </c>
      <c r="H850" s="99">
        <v>12</v>
      </c>
      <c r="I850" s="49">
        <v>48</v>
      </c>
      <c r="J850" s="49">
        <v>48</v>
      </c>
      <c r="K850" s="48">
        <v>0</v>
      </c>
      <c r="L850" s="48">
        <v>0</v>
      </c>
      <c r="M850" s="109"/>
      <c r="N850" s="92">
        <f>IF(H850&lt;25,1,1+(H850-25)/H850)</f>
        <v>1</v>
      </c>
      <c r="O850" s="109">
        <v>1</v>
      </c>
      <c r="P850" s="34">
        <f>J850*N850*O850</f>
        <v>48</v>
      </c>
      <c r="Q850" s="34">
        <f>L850*M850*N850</f>
        <v>0</v>
      </c>
      <c r="R850" s="34">
        <f>P850+Q850</f>
        <v>48</v>
      </c>
      <c r="S850" s="31"/>
      <c r="T850"/>
      <c r="U850"/>
      <c r="V850"/>
      <c r="W850"/>
      <c r="X850"/>
      <c r="Y850"/>
      <c r="Z850"/>
      <c r="AA850"/>
      <c r="AB850"/>
      <c r="AC850"/>
      <c r="AD850"/>
      <c r="AE850"/>
      <c r="AF850"/>
      <c r="AG850"/>
      <c r="AH850"/>
      <c r="AI850"/>
      <c r="AJ850"/>
      <c r="AK850"/>
      <c r="AL850"/>
      <c r="AM850"/>
      <c r="AN850"/>
      <c r="AO850"/>
      <c r="AP850"/>
      <c r="AQ850"/>
      <c r="AR850"/>
      <c r="AS850"/>
      <c r="AT850"/>
      <c r="AU850"/>
      <c r="AV850"/>
      <c r="AW850"/>
      <c r="AX850"/>
      <c r="AY850"/>
      <c r="AZ850"/>
      <c r="BA850"/>
      <c r="BB850"/>
      <c r="BC850"/>
      <c r="BD850"/>
      <c r="BE850"/>
      <c r="BF850"/>
      <c r="BG850"/>
      <c r="BH850"/>
      <c r="BI850"/>
      <c r="BJ850"/>
      <c r="BK850"/>
      <c r="BL850"/>
      <c r="BM850"/>
      <c r="BN850"/>
    </row>
    <row r="851" spans="1:66" ht="20.100000000000001" customHeight="1" outlineLevel="2">
      <c r="A851" s="57" t="s">
        <v>1264</v>
      </c>
      <c r="B851" s="60" t="s">
        <v>1265</v>
      </c>
      <c r="C851" s="57" t="s">
        <v>1504</v>
      </c>
      <c r="D851" s="70" t="s">
        <v>1502</v>
      </c>
      <c r="E851" s="62" t="s">
        <v>1444</v>
      </c>
      <c r="F851" s="33" t="s">
        <v>90</v>
      </c>
      <c r="G851" s="41" t="s">
        <v>1526</v>
      </c>
      <c r="H851" s="87" t="s">
        <v>1462</v>
      </c>
      <c r="I851" s="56" t="s">
        <v>1494</v>
      </c>
      <c r="J851" s="56" t="s">
        <v>1496</v>
      </c>
      <c r="K851" s="56" t="s">
        <v>1494</v>
      </c>
      <c r="L851" s="56" t="s">
        <v>1496</v>
      </c>
      <c r="M851" s="56">
        <v>1</v>
      </c>
      <c r="N851" s="92"/>
      <c r="O851" s="112"/>
      <c r="P851" s="69"/>
      <c r="Q851" s="69"/>
      <c r="R851" s="69">
        <v>16</v>
      </c>
      <c r="S851" s="68" t="s">
        <v>1498</v>
      </c>
      <c r="T851"/>
      <c r="U851"/>
      <c r="V851"/>
      <c r="W851"/>
      <c r="X851"/>
      <c r="Y851"/>
      <c r="Z851"/>
      <c r="AA851"/>
      <c r="AB851"/>
      <c r="AC851"/>
      <c r="AD851"/>
      <c r="AE851"/>
      <c r="AF851"/>
      <c r="AG851"/>
      <c r="AH851"/>
      <c r="AI851"/>
      <c r="AJ851"/>
      <c r="AK851"/>
      <c r="AL851"/>
      <c r="AM851"/>
      <c r="AN851"/>
      <c r="AO851"/>
      <c r="AP851"/>
      <c r="AQ851"/>
      <c r="AR851"/>
      <c r="AS851"/>
      <c r="AT851"/>
      <c r="AU851"/>
      <c r="AV851"/>
      <c r="AW851"/>
      <c r="AX851"/>
      <c r="AY851"/>
      <c r="AZ851"/>
      <c r="BA851"/>
      <c r="BB851"/>
      <c r="BC851"/>
      <c r="BD851"/>
      <c r="BE851"/>
      <c r="BF851"/>
      <c r="BG851"/>
      <c r="BH851"/>
      <c r="BI851"/>
      <c r="BJ851"/>
      <c r="BK851"/>
      <c r="BL851"/>
      <c r="BM851"/>
      <c r="BN851"/>
    </row>
    <row r="852" spans="1:66" ht="20.100000000000001" customHeight="1" outlineLevel="2">
      <c r="A852" s="33" t="s">
        <v>306</v>
      </c>
      <c r="B852" s="41" t="s">
        <v>307</v>
      </c>
      <c r="C852" s="33" t="s">
        <v>611</v>
      </c>
      <c r="D852" s="70" t="s">
        <v>949</v>
      </c>
      <c r="E852" s="47">
        <v>3</v>
      </c>
      <c r="F852" s="33" t="s">
        <v>90</v>
      </c>
      <c r="G852" s="41" t="s">
        <v>91</v>
      </c>
      <c r="H852" s="44">
        <v>100</v>
      </c>
      <c r="I852" s="48">
        <v>48</v>
      </c>
      <c r="J852" s="48">
        <v>48</v>
      </c>
      <c r="K852" s="48">
        <v>0</v>
      </c>
      <c r="L852" s="48">
        <v>0</v>
      </c>
      <c r="M852" s="109"/>
      <c r="N852" s="92">
        <f>IF(H852&lt;25,1,1+(H852-25)/H852)</f>
        <v>1.75</v>
      </c>
      <c r="O852" s="109">
        <v>1</v>
      </c>
      <c r="P852" s="34">
        <f>J852*N852*O852</f>
        <v>84</v>
      </c>
      <c r="Q852" s="34">
        <f>L852*M852*N852</f>
        <v>0</v>
      </c>
      <c r="R852" s="34">
        <f>P852+Q852</f>
        <v>84</v>
      </c>
      <c r="S852" s="31"/>
      <c r="T852"/>
      <c r="U852"/>
      <c r="V852"/>
      <c r="W852"/>
      <c r="X852"/>
      <c r="Y852"/>
      <c r="Z852"/>
      <c r="AA852"/>
      <c r="AB852"/>
      <c r="AC852"/>
      <c r="AD852"/>
      <c r="AE852"/>
      <c r="AF852"/>
      <c r="AG852"/>
      <c r="AH852"/>
      <c r="AI852"/>
      <c r="AJ852"/>
      <c r="AK852"/>
      <c r="AL852"/>
      <c r="AM852"/>
      <c r="AN852"/>
      <c r="AO852"/>
      <c r="AP852"/>
      <c r="AQ852"/>
      <c r="AR852"/>
      <c r="AS852"/>
      <c r="AT852"/>
      <c r="AU852"/>
      <c r="AV852"/>
      <c r="AW852"/>
      <c r="AX852"/>
      <c r="AY852"/>
      <c r="AZ852"/>
      <c r="BA852"/>
      <c r="BB852"/>
      <c r="BC852"/>
      <c r="BD852"/>
      <c r="BE852"/>
      <c r="BF852"/>
      <c r="BG852"/>
      <c r="BH852"/>
      <c r="BI852"/>
      <c r="BJ852"/>
      <c r="BK852"/>
      <c r="BL852"/>
      <c r="BM852"/>
      <c r="BN852"/>
    </row>
    <row r="853" spans="1:66" ht="20.100000000000001" customHeight="1" outlineLevel="2">
      <c r="A853" s="65"/>
      <c r="B853" s="66"/>
      <c r="C853" s="24" t="s">
        <v>642</v>
      </c>
      <c r="D853" s="70" t="s">
        <v>1223</v>
      </c>
      <c r="E853" s="55">
        <v>14</v>
      </c>
      <c r="F853" s="33" t="s">
        <v>90</v>
      </c>
      <c r="G853" s="41" t="s">
        <v>91</v>
      </c>
      <c r="H853" s="90">
        <v>4</v>
      </c>
      <c r="I853" s="67"/>
      <c r="J853" s="67"/>
      <c r="K853" s="67"/>
      <c r="L853" s="67"/>
      <c r="M853" s="112"/>
      <c r="N853" s="92">
        <f>IF(H853&lt;25,1,1+(H853-25)/H853)</f>
        <v>1</v>
      </c>
      <c r="O853" s="112"/>
      <c r="P853" s="69"/>
      <c r="Q853" s="69"/>
      <c r="R853" s="55">
        <f>0.3*13*H853</f>
        <v>15.6</v>
      </c>
      <c r="S853" s="68" t="s">
        <v>1235</v>
      </c>
      <c r="T853"/>
      <c r="U853"/>
      <c r="V853"/>
      <c r="W853"/>
      <c r="X853"/>
      <c r="Y853"/>
      <c r="Z853"/>
      <c r="AA853"/>
      <c r="AB853"/>
      <c r="AC853"/>
      <c r="AD853"/>
      <c r="AE853"/>
      <c r="AF853"/>
      <c r="AG853"/>
      <c r="AH853"/>
      <c r="AI853"/>
      <c r="AJ853"/>
      <c r="AK853"/>
      <c r="AL853"/>
      <c r="AM853"/>
      <c r="AN853"/>
      <c r="AO853"/>
      <c r="AP853"/>
      <c r="AQ853"/>
      <c r="AR853"/>
      <c r="AS853"/>
      <c r="AT853"/>
      <c r="AU853"/>
      <c r="AV853"/>
      <c r="AW853"/>
      <c r="AX853"/>
      <c r="AY853"/>
      <c r="AZ853"/>
      <c r="BA853"/>
      <c r="BB853"/>
      <c r="BC853"/>
      <c r="BD853"/>
      <c r="BE853"/>
      <c r="BF853"/>
      <c r="BG853"/>
      <c r="BH853"/>
      <c r="BI853"/>
      <c r="BJ853"/>
      <c r="BK853"/>
      <c r="BL853"/>
      <c r="BM853"/>
      <c r="BN853"/>
    </row>
    <row r="854" spans="1:66" ht="20.100000000000001" customHeight="1" outlineLevel="2">
      <c r="A854" s="65"/>
      <c r="B854" s="66"/>
      <c r="C854" s="65"/>
      <c r="D854" s="70" t="s">
        <v>1702</v>
      </c>
      <c r="E854" s="66"/>
      <c r="F854" s="33" t="s">
        <v>90</v>
      </c>
      <c r="G854" s="41" t="s">
        <v>759</v>
      </c>
      <c r="H854" s="56">
        <v>6</v>
      </c>
      <c r="I854" s="67"/>
      <c r="J854" s="67"/>
      <c r="K854" s="67"/>
      <c r="L854" s="67"/>
      <c r="M854" s="112"/>
      <c r="N854" s="118"/>
      <c r="O854" s="112"/>
      <c r="P854" s="69"/>
      <c r="Q854" s="69"/>
      <c r="R854" s="69">
        <f>2*H854</f>
        <v>12</v>
      </c>
      <c r="S854" s="68" t="s">
        <v>1703</v>
      </c>
      <c r="T854"/>
      <c r="U854"/>
      <c r="V854"/>
      <c r="W854"/>
      <c r="X854"/>
      <c r="Y854"/>
      <c r="Z854"/>
      <c r="AA854"/>
      <c r="AB854"/>
      <c r="AC854"/>
      <c r="AD854"/>
      <c r="AE854"/>
      <c r="AF854"/>
      <c r="AG854"/>
      <c r="AH854"/>
      <c r="AI854"/>
      <c r="AJ854"/>
      <c r="AK854"/>
      <c r="AL854"/>
      <c r="AM854"/>
      <c r="AN854"/>
      <c r="AO854"/>
      <c r="AP854"/>
      <c r="AQ854"/>
      <c r="AR854"/>
      <c r="AS854"/>
      <c r="AT854"/>
      <c r="AU854"/>
      <c r="AV854"/>
      <c r="AW854"/>
      <c r="AX854"/>
      <c r="AY854"/>
      <c r="AZ854"/>
      <c r="BA854"/>
      <c r="BB854"/>
      <c r="BC854"/>
      <c r="BD854"/>
      <c r="BE854"/>
      <c r="BF854"/>
      <c r="BG854"/>
      <c r="BH854"/>
      <c r="BI854"/>
      <c r="BJ854"/>
      <c r="BK854"/>
      <c r="BL854"/>
      <c r="BM854"/>
      <c r="BN854"/>
    </row>
    <row r="855" spans="1:66" ht="20.100000000000001" customHeight="1" outlineLevel="2">
      <c r="A855" s="24"/>
      <c r="B855" s="41"/>
      <c r="C855" s="33" t="s">
        <v>611</v>
      </c>
      <c r="D855" s="70" t="s">
        <v>593</v>
      </c>
      <c r="E855" s="55"/>
      <c r="F855" s="33" t="s">
        <v>90</v>
      </c>
      <c r="G855" s="41" t="s">
        <v>759</v>
      </c>
      <c r="H855" s="56">
        <v>3</v>
      </c>
      <c r="I855" s="56"/>
      <c r="J855" s="56"/>
      <c r="K855" s="56"/>
      <c r="L855" s="56"/>
      <c r="M855" s="56"/>
      <c r="N855" s="56"/>
      <c r="O855" s="56"/>
      <c r="P855" s="24"/>
      <c r="Q855" s="55"/>
      <c r="R855" s="54">
        <f>H855*14</f>
        <v>42</v>
      </c>
      <c r="S855" s="24"/>
      <c r="T855"/>
      <c r="U855"/>
      <c r="V855"/>
      <c r="W855"/>
      <c r="X855"/>
      <c r="Y855"/>
      <c r="Z855"/>
      <c r="AA855"/>
      <c r="AB855"/>
      <c r="AC855"/>
      <c r="AD855"/>
      <c r="AE855"/>
      <c r="AF855"/>
      <c r="AG855"/>
      <c r="AH855"/>
      <c r="AI855"/>
      <c r="AJ855"/>
      <c r="AK855"/>
      <c r="AL855"/>
      <c r="AM855"/>
      <c r="AN855"/>
      <c r="AO855"/>
      <c r="AP855"/>
      <c r="AQ855"/>
      <c r="AR855"/>
      <c r="AS855"/>
      <c r="AT855"/>
      <c r="AU855"/>
      <c r="AV855"/>
      <c r="AW855"/>
      <c r="AX855"/>
      <c r="AY855"/>
      <c r="AZ855"/>
      <c r="BA855"/>
      <c r="BB855"/>
      <c r="BC855"/>
      <c r="BD855"/>
      <c r="BE855"/>
      <c r="BF855"/>
      <c r="BG855"/>
      <c r="BH855"/>
      <c r="BI855"/>
      <c r="BJ855"/>
      <c r="BK855"/>
      <c r="BL855"/>
      <c r="BM855"/>
      <c r="BN855"/>
    </row>
    <row r="856" spans="1:66" ht="20.100000000000001" customHeight="1" outlineLevel="1">
      <c r="A856" s="24"/>
      <c r="B856" s="41"/>
      <c r="C856" s="33"/>
      <c r="D856" s="70"/>
      <c r="E856" s="55"/>
      <c r="F856" s="125" t="s">
        <v>1865</v>
      </c>
      <c r="G856" s="41"/>
      <c r="H856" s="56"/>
      <c r="I856" s="56"/>
      <c r="J856" s="56"/>
      <c r="K856" s="56"/>
      <c r="L856" s="56"/>
      <c r="M856" s="56"/>
      <c r="N856" s="56"/>
      <c r="O856" s="56"/>
      <c r="P856" s="24"/>
      <c r="Q856" s="55"/>
      <c r="R856" s="54">
        <f>SUBTOTAL(9,R850:R855)</f>
        <v>217.6</v>
      </c>
      <c r="S856" s="24"/>
      <c r="T856" s="18"/>
      <c r="U856" s="18"/>
      <c r="V856" s="18"/>
      <c r="W856" s="18"/>
      <c r="X856" s="18"/>
      <c r="Y856" s="18"/>
      <c r="Z856" s="18"/>
      <c r="AA856" s="18"/>
      <c r="AB856" s="18"/>
      <c r="AC856" s="18"/>
      <c r="AD856" s="18"/>
      <c r="AE856" s="18"/>
      <c r="AF856" s="18"/>
      <c r="AG856" s="18"/>
      <c r="AH856" s="18"/>
      <c r="AI856" s="18"/>
      <c r="AJ856" s="18"/>
      <c r="AK856" s="18"/>
      <c r="AL856" s="18"/>
      <c r="AM856" s="18"/>
      <c r="AN856" s="18"/>
      <c r="AO856" s="18"/>
      <c r="AP856" s="18"/>
      <c r="AQ856" s="18"/>
      <c r="AR856" s="18"/>
      <c r="AS856" s="18"/>
      <c r="AT856" s="18"/>
      <c r="AU856" s="18"/>
      <c r="AV856" s="18"/>
      <c r="AW856" s="18"/>
      <c r="AX856" s="18"/>
      <c r="AY856" s="18"/>
      <c r="AZ856" s="18"/>
      <c r="BA856" s="18"/>
      <c r="BB856" s="18"/>
      <c r="BC856" s="18"/>
      <c r="BD856" s="18"/>
      <c r="BE856" s="18"/>
      <c r="BF856" s="18"/>
      <c r="BG856" s="18"/>
      <c r="BH856" s="18"/>
      <c r="BI856" s="18"/>
      <c r="BJ856" s="18"/>
      <c r="BK856" s="18"/>
      <c r="BL856" s="18"/>
      <c r="BM856" s="18"/>
      <c r="BN856" s="18"/>
    </row>
    <row r="857" spans="1:66" ht="20.100000000000001" customHeight="1" outlineLevel="2">
      <c r="A857" s="24"/>
      <c r="B857" s="41" t="s">
        <v>846</v>
      </c>
      <c r="C857" s="24"/>
      <c r="D857" s="70" t="s">
        <v>822</v>
      </c>
      <c r="E857" s="55"/>
      <c r="F857" s="33" t="s">
        <v>324</v>
      </c>
      <c r="G857" s="41" t="s">
        <v>325</v>
      </c>
      <c r="H857" s="56"/>
      <c r="I857" s="56"/>
      <c r="J857" s="56"/>
      <c r="K857" s="56"/>
      <c r="L857" s="56"/>
      <c r="M857" s="56"/>
      <c r="N857" s="56"/>
      <c r="O857" s="56"/>
      <c r="P857" s="24"/>
      <c r="Q857" s="55"/>
      <c r="R857" s="55">
        <v>15</v>
      </c>
      <c r="S857" s="24"/>
      <c r="T857"/>
      <c r="U857"/>
      <c r="V857"/>
      <c r="W857"/>
      <c r="X857"/>
      <c r="Y857"/>
      <c r="Z857"/>
      <c r="AA857"/>
      <c r="AB857"/>
      <c r="AC857"/>
      <c r="AD857"/>
      <c r="AE857"/>
      <c r="AF857"/>
      <c r="AG857"/>
      <c r="AH857"/>
      <c r="AI857"/>
      <c r="AJ857"/>
      <c r="AK857"/>
      <c r="AL857"/>
      <c r="AM857"/>
      <c r="AN857"/>
      <c r="AO857"/>
      <c r="AP857"/>
      <c r="AQ857"/>
      <c r="AR857"/>
      <c r="AS857"/>
      <c r="AT857"/>
      <c r="AU857"/>
      <c r="AV857"/>
      <c r="AW857"/>
      <c r="AX857"/>
      <c r="AY857"/>
      <c r="AZ857"/>
      <c r="BA857"/>
      <c r="BB857"/>
      <c r="BC857"/>
      <c r="BD857"/>
      <c r="BE857"/>
      <c r="BF857"/>
      <c r="BG857"/>
      <c r="BH857"/>
      <c r="BI857"/>
      <c r="BJ857"/>
      <c r="BK857"/>
      <c r="BL857"/>
      <c r="BM857"/>
      <c r="BN857"/>
    </row>
    <row r="858" spans="1:66" ht="20.100000000000001" customHeight="1" outlineLevel="2">
      <c r="A858" s="35" t="s">
        <v>322</v>
      </c>
      <c r="B858" s="41" t="s">
        <v>323</v>
      </c>
      <c r="C858" s="33" t="s">
        <v>642</v>
      </c>
      <c r="D858" s="70" t="s">
        <v>949</v>
      </c>
      <c r="E858" s="40">
        <v>3</v>
      </c>
      <c r="F858" s="33" t="s">
        <v>324</v>
      </c>
      <c r="G858" s="41" t="s">
        <v>325</v>
      </c>
      <c r="H858" s="99">
        <v>14</v>
      </c>
      <c r="I858" s="49">
        <v>48</v>
      </c>
      <c r="J858" s="49">
        <v>48</v>
      </c>
      <c r="K858" s="43">
        <v>0</v>
      </c>
      <c r="L858" s="49">
        <v>0</v>
      </c>
      <c r="M858" s="109"/>
      <c r="N858" s="92">
        <f>IF(H858&lt;25,1,1+(H858-25)/H858)</f>
        <v>1</v>
      </c>
      <c r="O858" s="109">
        <v>1</v>
      </c>
      <c r="P858" s="34">
        <f>J858*N858*O858</f>
        <v>48</v>
      </c>
      <c r="Q858" s="34">
        <f>L858*M858*N858</f>
        <v>0</v>
      </c>
      <c r="R858" s="34">
        <f>P858+Q858</f>
        <v>48</v>
      </c>
      <c r="S858" s="31"/>
      <c r="T858"/>
      <c r="U858"/>
      <c r="V858"/>
      <c r="W858"/>
      <c r="X858"/>
      <c r="Y858"/>
      <c r="Z858"/>
      <c r="AA858"/>
      <c r="AB858"/>
      <c r="AC858"/>
      <c r="AD858"/>
      <c r="AE858"/>
      <c r="AF858"/>
      <c r="AG858"/>
      <c r="AH858"/>
      <c r="AI858"/>
      <c r="AJ858"/>
      <c r="AK858"/>
      <c r="AL858"/>
      <c r="AM858"/>
      <c r="AN858"/>
      <c r="AO858"/>
      <c r="AP858"/>
      <c r="AQ858"/>
      <c r="AR858"/>
      <c r="AS858"/>
      <c r="AT858"/>
      <c r="AU858"/>
      <c r="AV858"/>
      <c r="AW858"/>
      <c r="AX858"/>
      <c r="AY858"/>
      <c r="AZ858"/>
      <c r="BA858"/>
      <c r="BB858"/>
      <c r="BC858"/>
      <c r="BD858"/>
      <c r="BE858"/>
      <c r="BF858"/>
      <c r="BG858"/>
      <c r="BH858"/>
      <c r="BI858"/>
      <c r="BJ858"/>
      <c r="BK858"/>
      <c r="BL858"/>
      <c r="BM858"/>
      <c r="BN858"/>
    </row>
    <row r="859" spans="1:66" ht="20.100000000000001" customHeight="1" outlineLevel="2">
      <c r="A859" s="57" t="s">
        <v>1372</v>
      </c>
      <c r="B859" s="60" t="s">
        <v>1373</v>
      </c>
      <c r="C859" s="57" t="s">
        <v>1504</v>
      </c>
      <c r="D859" s="70" t="s">
        <v>1502</v>
      </c>
      <c r="E859" s="62" t="s">
        <v>1444</v>
      </c>
      <c r="F859" s="33" t="s">
        <v>324</v>
      </c>
      <c r="G859" s="41" t="s">
        <v>1605</v>
      </c>
      <c r="H859" s="87" t="s">
        <v>1489</v>
      </c>
      <c r="I859" s="56" t="s">
        <v>1494</v>
      </c>
      <c r="J859" s="56" t="s">
        <v>1496</v>
      </c>
      <c r="K859" s="56" t="s">
        <v>1494</v>
      </c>
      <c r="L859" s="56" t="s">
        <v>1496</v>
      </c>
      <c r="M859" s="56">
        <v>1</v>
      </c>
      <c r="N859" s="92"/>
      <c r="O859" s="112"/>
      <c r="P859" s="69"/>
      <c r="Q859" s="69"/>
      <c r="R859" s="69">
        <v>18.206896551724139</v>
      </c>
      <c r="S859" s="68" t="s">
        <v>1498</v>
      </c>
      <c r="T859"/>
      <c r="U859"/>
      <c r="V859"/>
      <c r="W859"/>
      <c r="X859"/>
      <c r="Y859"/>
      <c r="Z859"/>
      <c r="AA859"/>
      <c r="AB859"/>
      <c r="AC859"/>
      <c r="AD859"/>
      <c r="AE859"/>
      <c r="AF859"/>
      <c r="AG859"/>
      <c r="AH859"/>
      <c r="AI859"/>
      <c r="AJ859"/>
      <c r="AK859"/>
      <c r="AL859"/>
      <c r="AM859"/>
      <c r="AN859"/>
      <c r="AO859"/>
      <c r="AP859"/>
      <c r="AQ859"/>
      <c r="AR859"/>
      <c r="AS859"/>
      <c r="AT859"/>
      <c r="AU859"/>
      <c r="AV859"/>
      <c r="AW859"/>
      <c r="AX859"/>
      <c r="AY859"/>
      <c r="AZ859"/>
      <c r="BA859"/>
      <c r="BB859"/>
      <c r="BC859"/>
      <c r="BD859"/>
      <c r="BE859"/>
      <c r="BF859"/>
      <c r="BG859"/>
      <c r="BH859"/>
      <c r="BI859"/>
      <c r="BJ859"/>
      <c r="BK859"/>
      <c r="BL859"/>
      <c r="BM859"/>
      <c r="BN859"/>
    </row>
    <row r="860" spans="1:66" ht="20.100000000000001" customHeight="1" outlineLevel="2">
      <c r="A860" s="65"/>
      <c r="B860" s="66"/>
      <c r="C860" s="24" t="s">
        <v>642</v>
      </c>
      <c r="D860" s="70" t="s">
        <v>1223</v>
      </c>
      <c r="E860" s="55">
        <v>14</v>
      </c>
      <c r="F860" s="33" t="s">
        <v>324</v>
      </c>
      <c r="G860" s="41" t="s">
        <v>325</v>
      </c>
      <c r="H860" s="90">
        <v>3</v>
      </c>
      <c r="I860" s="67"/>
      <c r="J860" s="67"/>
      <c r="K860" s="67"/>
      <c r="L860" s="67"/>
      <c r="M860" s="112"/>
      <c r="N860" s="92">
        <f>IF(H860&lt;25,1,1+(H860-25)/H860)</f>
        <v>1</v>
      </c>
      <c r="O860" s="112"/>
      <c r="P860" s="69"/>
      <c r="Q860" s="69"/>
      <c r="R860" s="55">
        <f>0.3*13*H860</f>
        <v>11.7</v>
      </c>
      <c r="S860" s="24" t="s">
        <v>1235</v>
      </c>
      <c r="T860" s="18"/>
      <c r="U860" s="18"/>
      <c r="V860" s="18"/>
      <c r="W860" s="18"/>
      <c r="X860" s="18"/>
      <c r="Y860" s="18"/>
      <c r="Z860" s="18"/>
      <c r="AA860" s="18"/>
      <c r="AB860" s="18"/>
      <c r="AC860" s="18"/>
      <c r="AD860" s="18"/>
      <c r="AE860" s="18"/>
      <c r="AF860" s="18"/>
      <c r="AG860" s="18"/>
      <c r="AH860" s="18"/>
      <c r="AI860" s="18"/>
      <c r="AJ860" s="18"/>
      <c r="AK860" s="18"/>
      <c r="AL860" s="18"/>
      <c r="AM860" s="18"/>
      <c r="AN860" s="18"/>
      <c r="AO860" s="18"/>
      <c r="AP860" s="18"/>
      <c r="AQ860" s="18"/>
      <c r="AR860" s="18"/>
      <c r="AS860" s="18"/>
      <c r="AT860" s="18"/>
      <c r="AU860" s="18"/>
      <c r="AV860" s="18"/>
      <c r="AW860" s="18"/>
      <c r="AX860" s="18"/>
      <c r="AY860" s="18"/>
      <c r="AZ860" s="18"/>
      <c r="BA860" s="18"/>
      <c r="BB860" s="18"/>
      <c r="BC860" s="18"/>
      <c r="BD860" s="18"/>
      <c r="BE860" s="18"/>
      <c r="BF860" s="18"/>
      <c r="BG860" s="18"/>
      <c r="BH860" s="18"/>
      <c r="BI860" s="18"/>
      <c r="BJ860" s="18"/>
      <c r="BK860" s="18"/>
      <c r="BL860" s="18"/>
      <c r="BM860" s="18"/>
      <c r="BN860" s="18"/>
    </row>
    <row r="861" spans="1:66" ht="20.100000000000001" customHeight="1" outlineLevel="2">
      <c r="A861" s="65"/>
      <c r="B861" s="66"/>
      <c r="C861" s="65"/>
      <c r="D861" s="70" t="s">
        <v>1702</v>
      </c>
      <c r="E861" s="66"/>
      <c r="F861" s="33" t="s">
        <v>324</v>
      </c>
      <c r="G861" s="41" t="s">
        <v>760</v>
      </c>
      <c r="H861" s="56">
        <v>5</v>
      </c>
      <c r="I861" s="67"/>
      <c r="J861" s="67"/>
      <c r="K861" s="67"/>
      <c r="L861" s="67"/>
      <c r="M861" s="112"/>
      <c r="N861" s="118"/>
      <c r="O861" s="112"/>
      <c r="P861" s="69"/>
      <c r="Q861" s="69"/>
      <c r="R861" s="69">
        <f>2*H861</f>
        <v>10</v>
      </c>
      <c r="S861" s="68" t="s">
        <v>1703</v>
      </c>
      <c r="T861"/>
      <c r="U861"/>
      <c r="V861"/>
      <c r="W861"/>
      <c r="X861"/>
      <c r="Y861"/>
      <c r="Z861"/>
      <c r="AA861"/>
      <c r="AB861"/>
      <c r="AC861"/>
      <c r="AD861"/>
      <c r="AE861"/>
      <c r="AF861"/>
      <c r="AG861"/>
      <c r="AH861"/>
      <c r="AI861"/>
      <c r="AJ861"/>
      <c r="AK861"/>
      <c r="AL861"/>
      <c r="AM861"/>
      <c r="AN861"/>
      <c r="AO861"/>
      <c r="AP861"/>
      <c r="AQ861"/>
      <c r="AR861"/>
      <c r="AS861"/>
      <c r="AT861"/>
      <c r="AU861"/>
      <c r="AV861"/>
      <c r="AW861"/>
      <c r="AX861"/>
      <c r="AY861"/>
      <c r="AZ861"/>
      <c r="BA861"/>
      <c r="BB861"/>
      <c r="BC861"/>
      <c r="BD861"/>
      <c r="BE861"/>
      <c r="BF861"/>
      <c r="BG861"/>
      <c r="BH861"/>
      <c r="BI861"/>
      <c r="BJ861"/>
      <c r="BK861"/>
      <c r="BL861"/>
      <c r="BM861"/>
      <c r="BN861"/>
    </row>
    <row r="862" spans="1:66" ht="20.100000000000001" customHeight="1" outlineLevel="2">
      <c r="A862" s="24"/>
      <c r="B862" s="41"/>
      <c r="C862" s="33" t="s">
        <v>611</v>
      </c>
      <c r="D862" s="70" t="s">
        <v>593</v>
      </c>
      <c r="E862" s="55"/>
      <c r="F862" s="33" t="s">
        <v>324</v>
      </c>
      <c r="G862" s="41" t="s">
        <v>760</v>
      </c>
      <c r="H862" s="56">
        <v>2</v>
      </c>
      <c r="I862" s="56"/>
      <c r="J862" s="56"/>
      <c r="K862" s="56"/>
      <c r="L862" s="56"/>
      <c r="M862" s="56"/>
      <c r="N862" s="56"/>
      <c r="O862" s="56"/>
      <c r="P862" s="24"/>
      <c r="Q862" s="55"/>
      <c r="R862" s="54">
        <f>H862*14</f>
        <v>28</v>
      </c>
      <c r="S862" s="24"/>
      <c r="T862"/>
      <c r="U862"/>
      <c r="V862"/>
      <c r="W862"/>
      <c r="X862"/>
      <c r="Y862"/>
      <c r="Z862"/>
      <c r="AA862"/>
      <c r="AB862"/>
      <c r="AC862"/>
      <c r="AD862"/>
      <c r="AE862"/>
      <c r="AF862"/>
      <c r="AG862"/>
      <c r="AH862"/>
      <c r="AI862"/>
      <c r="AJ862"/>
      <c r="AK862"/>
      <c r="AL862"/>
      <c r="AM862"/>
      <c r="AN862"/>
      <c r="AO862"/>
      <c r="AP862"/>
      <c r="AQ862"/>
      <c r="AR862"/>
      <c r="AS862"/>
      <c r="AT862"/>
      <c r="AU862"/>
      <c r="AV862"/>
      <c r="AW862"/>
      <c r="AX862"/>
      <c r="AY862"/>
      <c r="AZ862"/>
      <c r="BA862"/>
      <c r="BB862"/>
      <c r="BC862"/>
      <c r="BD862"/>
      <c r="BE862"/>
      <c r="BF862"/>
      <c r="BG862"/>
      <c r="BH862"/>
      <c r="BI862"/>
      <c r="BJ862"/>
      <c r="BK862"/>
      <c r="BL862"/>
      <c r="BM862"/>
      <c r="BN862"/>
    </row>
    <row r="863" spans="1:66" ht="20.100000000000001" customHeight="1" outlineLevel="1">
      <c r="A863" s="24"/>
      <c r="B863" s="41"/>
      <c r="C863" s="33"/>
      <c r="D863" s="70"/>
      <c r="E863" s="55"/>
      <c r="F863" s="125" t="s">
        <v>1866</v>
      </c>
      <c r="G863" s="41"/>
      <c r="H863" s="56"/>
      <c r="I863" s="56"/>
      <c r="J863" s="56"/>
      <c r="K863" s="56"/>
      <c r="L863" s="56"/>
      <c r="M863" s="56"/>
      <c r="N863" s="56"/>
      <c r="O863" s="56"/>
      <c r="P863" s="24"/>
      <c r="Q863" s="55"/>
      <c r="R863" s="54">
        <f>SUBTOTAL(9,R857:R862)</f>
        <v>130.90689655172415</v>
      </c>
      <c r="S863" s="24"/>
      <c r="T863" s="18"/>
      <c r="U863" s="18"/>
      <c r="V863" s="18"/>
      <c r="W863" s="18"/>
      <c r="X863" s="18"/>
      <c r="Y863" s="18"/>
      <c r="Z863" s="18"/>
      <c r="AA863" s="18"/>
      <c r="AB863" s="18"/>
      <c r="AC863" s="18"/>
      <c r="AD863" s="18"/>
      <c r="AE863" s="18"/>
      <c r="AF863" s="18"/>
      <c r="AG863" s="18"/>
      <c r="AH863" s="18"/>
      <c r="AI863" s="18"/>
      <c r="AJ863" s="18"/>
      <c r="AK863" s="18"/>
      <c r="AL863" s="18"/>
      <c r="AM863" s="18"/>
      <c r="AN863" s="18"/>
      <c r="AO863" s="18"/>
      <c r="AP863" s="18"/>
      <c r="AQ863" s="18"/>
      <c r="AR863" s="18"/>
      <c r="AS863" s="18"/>
      <c r="AT863" s="18"/>
      <c r="AU863" s="18"/>
      <c r="AV863" s="18"/>
      <c r="AW863" s="18"/>
      <c r="AX863" s="18"/>
      <c r="AY863" s="18"/>
      <c r="AZ863" s="18"/>
      <c r="BA863" s="18"/>
      <c r="BB863" s="18"/>
      <c r="BC863" s="18"/>
      <c r="BD863" s="18"/>
      <c r="BE863" s="18"/>
      <c r="BF863" s="18"/>
      <c r="BG863" s="18"/>
      <c r="BH863" s="18"/>
      <c r="BI863" s="18"/>
      <c r="BJ863" s="18"/>
      <c r="BK863" s="18"/>
      <c r="BL863" s="18"/>
      <c r="BM863" s="18"/>
      <c r="BN863" s="18"/>
    </row>
    <row r="864" spans="1:66" ht="20.100000000000001" customHeight="1" outlineLevel="2">
      <c r="A864" s="35" t="s">
        <v>638</v>
      </c>
      <c r="B864" s="41" t="s">
        <v>639</v>
      </c>
      <c r="C864" s="33" t="s">
        <v>642</v>
      </c>
      <c r="D864" s="70" t="s">
        <v>949</v>
      </c>
      <c r="E864" s="40">
        <v>3</v>
      </c>
      <c r="F864" s="33" t="s">
        <v>156</v>
      </c>
      <c r="G864" s="41" t="s">
        <v>157</v>
      </c>
      <c r="H864" s="99">
        <v>65</v>
      </c>
      <c r="I864" s="49">
        <v>96</v>
      </c>
      <c r="J864" s="49">
        <v>96</v>
      </c>
      <c r="K864" s="43">
        <v>0</v>
      </c>
      <c r="L864" s="49">
        <v>0</v>
      </c>
      <c r="M864" s="109"/>
      <c r="N864" s="92">
        <f>IF(H864&lt;25,1,1+(H864-25)/H864)</f>
        <v>1.6153846153846154</v>
      </c>
      <c r="O864" s="109">
        <v>1</v>
      </c>
      <c r="P864" s="34">
        <f>J864*N864*O864</f>
        <v>155.07692307692309</v>
      </c>
      <c r="Q864" s="34">
        <f>L864*M864*N864</f>
        <v>0</v>
      </c>
      <c r="R864" s="34">
        <f>P864+Q864</f>
        <v>155.07692307692309</v>
      </c>
      <c r="S864" s="31"/>
      <c r="T864"/>
      <c r="U864"/>
      <c r="V864"/>
      <c r="W864"/>
      <c r="X864"/>
      <c r="Y864"/>
      <c r="Z864"/>
      <c r="AA864"/>
      <c r="AB864"/>
      <c r="AC864"/>
      <c r="AD864"/>
      <c r="AE864"/>
      <c r="AF864"/>
      <c r="AG864"/>
      <c r="AH864"/>
      <c r="AI864"/>
      <c r="AJ864"/>
      <c r="AK864"/>
      <c r="AL864"/>
      <c r="AM864"/>
      <c r="AN864"/>
      <c r="AO864"/>
      <c r="AP864"/>
      <c r="AQ864"/>
      <c r="AR864"/>
      <c r="AS864"/>
      <c r="AT864"/>
      <c r="AU864"/>
      <c r="AV864"/>
      <c r="AW864"/>
      <c r="AX864"/>
      <c r="AY864"/>
      <c r="AZ864"/>
      <c r="BA864"/>
      <c r="BB864"/>
      <c r="BC864"/>
      <c r="BD864"/>
      <c r="BE864"/>
      <c r="BF864"/>
      <c r="BG864"/>
      <c r="BH864"/>
      <c r="BI864"/>
      <c r="BJ864"/>
      <c r="BK864"/>
      <c r="BL864"/>
      <c r="BM864"/>
      <c r="BN864"/>
    </row>
    <row r="865" spans="1:66" ht="20.100000000000001" customHeight="1" outlineLevel="2">
      <c r="A865" s="33" t="s">
        <v>522</v>
      </c>
      <c r="B865" s="41" t="s">
        <v>1027</v>
      </c>
      <c r="C865" s="33" t="s">
        <v>611</v>
      </c>
      <c r="D865" s="70" t="s">
        <v>949</v>
      </c>
      <c r="E865" s="47">
        <v>3</v>
      </c>
      <c r="F865" s="33" t="s">
        <v>156</v>
      </c>
      <c r="G865" s="41" t="s">
        <v>157</v>
      </c>
      <c r="H865" s="44">
        <v>25</v>
      </c>
      <c r="I865" s="48">
        <v>48</v>
      </c>
      <c r="J865" s="48">
        <v>48</v>
      </c>
      <c r="K865" s="48">
        <v>0</v>
      </c>
      <c r="L865" s="48">
        <v>0</v>
      </c>
      <c r="M865" s="109"/>
      <c r="N865" s="92">
        <f>IF(H865&lt;25,1,1+(H865-25)/H865)</f>
        <v>1</v>
      </c>
      <c r="O865" s="109">
        <v>1</v>
      </c>
      <c r="P865" s="34">
        <f>J865*N865*O865</f>
        <v>48</v>
      </c>
      <c r="Q865" s="34">
        <f>L865*M865*N865</f>
        <v>0</v>
      </c>
      <c r="R865" s="34">
        <f>P865+Q865</f>
        <v>48</v>
      </c>
      <c r="S865" s="31"/>
      <c r="T865"/>
      <c r="U865"/>
      <c r="V865"/>
      <c r="W865"/>
      <c r="X865"/>
      <c r="Y865"/>
      <c r="Z865"/>
      <c r="AA865"/>
      <c r="AB865"/>
      <c r="AC865"/>
      <c r="AD865"/>
      <c r="AE865"/>
      <c r="AF865"/>
      <c r="AG865"/>
      <c r="AH865"/>
      <c r="AI865"/>
      <c r="AJ865"/>
      <c r="AK865"/>
      <c r="AL865"/>
      <c r="AM865"/>
      <c r="AN865"/>
      <c r="AO865"/>
      <c r="AP865"/>
      <c r="AQ865"/>
      <c r="AR865"/>
      <c r="AS865"/>
      <c r="AT865"/>
      <c r="AU865"/>
      <c r="AV865"/>
      <c r="AW865"/>
      <c r="AX865"/>
      <c r="AY865"/>
      <c r="AZ865"/>
      <c r="BA865"/>
      <c r="BB865"/>
      <c r="BC865"/>
      <c r="BD865"/>
      <c r="BE865"/>
      <c r="BF865"/>
      <c r="BG865"/>
      <c r="BH865"/>
      <c r="BI865"/>
      <c r="BJ865"/>
      <c r="BK865"/>
      <c r="BL865"/>
      <c r="BM865"/>
      <c r="BN865"/>
    </row>
    <row r="866" spans="1:66" ht="20.100000000000001" customHeight="1" outlineLevel="2">
      <c r="A866" s="57" t="s">
        <v>1308</v>
      </c>
      <c r="B866" s="60" t="s">
        <v>1309</v>
      </c>
      <c r="C866" s="57" t="s">
        <v>1509</v>
      </c>
      <c r="D866" s="70" t="s">
        <v>1502</v>
      </c>
      <c r="E866" s="62" t="s">
        <v>1444</v>
      </c>
      <c r="F866" s="33" t="s">
        <v>156</v>
      </c>
      <c r="G866" s="41" t="s">
        <v>1571</v>
      </c>
      <c r="H866" s="87">
        <v>26</v>
      </c>
      <c r="I866" s="56" t="s">
        <v>1494</v>
      </c>
      <c r="J866" s="56" t="s">
        <v>1495</v>
      </c>
      <c r="K866" s="56" t="s">
        <v>1494</v>
      </c>
      <c r="L866" s="56" t="s">
        <v>1495</v>
      </c>
      <c r="M866" s="56">
        <v>2</v>
      </c>
      <c r="N866" s="92"/>
      <c r="O866" s="112"/>
      <c r="P866" s="69"/>
      <c r="Q866" s="69"/>
      <c r="R866" s="69">
        <v>32</v>
      </c>
      <c r="S866" s="68" t="s">
        <v>1498</v>
      </c>
      <c r="T866"/>
      <c r="U866"/>
      <c r="V866"/>
      <c r="W866"/>
      <c r="X866"/>
      <c r="Y866"/>
      <c r="Z866"/>
      <c r="AA866"/>
      <c r="AB866"/>
      <c r="AC866"/>
      <c r="AD866"/>
      <c r="AE866"/>
      <c r="AF866"/>
      <c r="AG866"/>
      <c r="AH866"/>
      <c r="AI866"/>
      <c r="AJ866"/>
      <c r="AK866"/>
      <c r="AL866"/>
      <c r="AM866"/>
      <c r="AN866"/>
      <c r="AO866"/>
      <c r="AP866"/>
      <c r="AQ866"/>
      <c r="AR866"/>
      <c r="AS866"/>
      <c r="AT866"/>
      <c r="AU866"/>
      <c r="AV866"/>
      <c r="AW866"/>
      <c r="AX866"/>
      <c r="AY866"/>
      <c r="AZ866"/>
      <c r="BA866"/>
      <c r="BB866"/>
      <c r="BC866"/>
      <c r="BD866"/>
      <c r="BE866"/>
      <c r="BF866"/>
      <c r="BG866"/>
      <c r="BH866"/>
      <c r="BI866"/>
      <c r="BJ866"/>
      <c r="BK866"/>
      <c r="BL866"/>
      <c r="BM866"/>
      <c r="BN866"/>
    </row>
    <row r="867" spans="1:66" ht="20.100000000000001" customHeight="1" outlineLevel="2">
      <c r="A867" s="24"/>
      <c r="B867" s="41" t="s">
        <v>1028</v>
      </c>
      <c r="C867" s="24"/>
      <c r="D867" s="70" t="s">
        <v>822</v>
      </c>
      <c r="E867" s="55"/>
      <c r="F867" s="33" t="s">
        <v>156</v>
      </c>
      <c r="G867" s="41" t="s">
        <v>157</v>
      </c>
      <c r="H867" s="56"/>
      <c r="I867" s="56"/>
      <c r="J867" s="56"/>
      <c r="K867" s="56"/>
      <c r="L867" s="56"/>
      <c r="M867" s="56"/>
      <c r="N867" s="56"/>
      <c r="O867" s="56"/>
      <c r="P867" s="24"/>
      <c r="Q867" s="55"/>
      <c r="R867" s="55">
        <v>15</v>
      </c>
      <c r="S867" s="24"/>
      <c r="T867"/>
      <c r="U867"/>
      <c r="V867"/>
      <c r="W867"/>
      <c r="X867"/>
      <c r="Y867"/>
      <c r="Z867"/>
      <c r="AA867"/>
      <c r="AB867"/>
      <c r="AC867"/>
      <c r="AD867"/>
      <c r="AE867"/>
      <c r="AF867"/>
      <c r="AG867"/>
      <c r="AH867"/>
      <c r="AI867"/>
      <c r="AJ867"/>
      <c r="AK867"/>
      <c r="AL867"/>
      <c r="AM867"/>
      <c r="AN867"/>
      <c r="AO867"/>
      <c r="AP867"/>
      <c r="AQ867"/>
      <c r="AR867"/>
      <c r="AS867"/>
      <c r="AT867"/>
      <c r="AU867"/>
      <c r="AV867"/>
      <c r="AW867"/>
      <c r="AX867"/>
      <c r="AY867"/>
      <c r="AZ867"/>
      <c r="BA867"/>
      <c r="BB867"/>
      <c r="BC867"/>
      <c r="BD867"/>
      <c r="BE867"/>
      <c r="BF867"/>
      <c r="BG867"/>
      <c r="BH867"/>
      <c r="BI867"/>
      <c r="BJ867"/>
      <c r="BK867"/>
      <c r="BL867"/>
      <c r="BM867"/>
      <c r="BN867"/>
    </row>
    <row r="868" spans="1:66" ht="20.100000000000001" customHeight="1" outlineLevel="2">
      <c r="A868" s="24"/>
      <c r="B868" s="41" t="s">
        <v>897</v>
      </c>
      <c r="C868" s="24"/>
      <c r="D868" s="70" t="s">
        <v>822</v>
      </c>
      <c r="E868" s="55"/>
      <c r="F868" s="33" t="s">
        <v>156</v>
      </c>
      <c r="G868" s="41" t="s">
        <v>929</v>
      </c>
      <c r="H868" s="56"/>
      <c r="I868" s="56"/>
      <c r="J868" s="56"/>
      <c r="K868" s="56"/>
      <c r="L868" s="56"/>
      <c r="M868" s="56"/>
      <c r="N868" s="56"/>
      <c r="O868" s="56"/>
      <c r="P868" s="24"/>
      <c r="Q868" s="55"/>
      <c r="R868" s="55">
        <v>15</v>
      </c>
      <c r="S868" s="24"/>
      <c r="T868"/>
      <c r="U868"/>
      <c r="V868"/>
      <c r="W868"/>
      <c r="X868"/>
      <c r="Y868"/>
      <c r="Z868"/>
      <c r="AA868"/>
      <c r="AB868"/>
      <c r="AC868"/>
      <c r="AD868"/>
      <c r="AE868"/>
      <c r="AF868"/>
      <c r="AG868"/>
      <c r="AH868"/>
      <c r="AI868"/>
      <c r="AJ868"/>
      <c r="AK868"/>
      <c r="AL868"/>
      <c r="AM868"/>
      <c r="AN868"/>
      <c r="AO868"/>
      <c r="AP868"/>
      <c r="AQ868"/>
      <c r="AR868"/>
      <c r="AS868"/>
      <c r="AT868"/>
      <c r="AU868"/>
      <c r="AV868"/>
      <c r="AW868"/>
      <c r="AX868"/>
      <c r="AY868"/>
      <c r="AZ868"/>
      <c r="BA868"/>
      <c r="BB868"/>
      <c r="BC868"/>
      <c r="BD868"/>
      <c r="BE868"/>
      <c r="BF868"/>
      <c r="BG868"/>
      <c r="BH868"/>
      <c r="BI868"/>
      <c r="BJ868"/>
      <c r="BK868"/>
      <c r="BL868"/>
      <c r="BM868"/>
      <c r="BN868"/>
    </row>
    <row r="869" spans="1:66" ht="20.100000000000001" customHeight="1" outlineLevel="2">
      <c r="A869" s="65"/>
      <c r="B869" s="66"/>
      <c r="C869" s="24" t="s">
        <v>642</v>
      </c>
      <c r="D869" s="70" t="s">
        <v>1223</v>
      </c>
      <c r="E869" s="55">
        <v>14</v>
      </c>
      <c r="F869" s="33" t="s">
        <v>156</v>
      </c>
      <c r="G869" s="41" t="s">
        <v>157</v>
      </c>
      <c r="H869" s="90">
        <v>2</v>
      </c>
      <c r="I869" s="67"/>
      <c r="J869" s="67"/>
      <c r="K869" s="67"/>
      <c r="L869" s="67"/>
      <c r="M869" s="112"/>
      <c r="N869" s="92">
        <f>IF(H869&lt;25,1,1+(H869-25)/H869)</f>
        <v>1</v>
      </c>
      <c r="O869" s="112"/>
      <c r="P869" s="69"/>
      <c r="Q869" s="69"/>
      <c r="R869" s="55">
        <f>0.3*13*H869</f>
        <v>7.8</v>
      </c>
      <c r="S869" s="68" t="s">
        <v>1235</v>
      </c>
      <c r="T869"/>
      <c r="U869"/>
      <c r="V869"/>
      <c r="W869"/>
      <c r="X869"/>
      <c r="Y869"/>
      <c r="Z869"/>
      <c r="AA869"/>
      <c r="AB869"/>
      <c r="AC869"/>
      <c r="AD869"/>
      <c r="AE869"/>
      <c r="AF869"/>
      <c r="AG869"/>
      <c r="AH869"/>
      <c r="AI869"/>
      <c r="AJ869"/>
      <c r="AK869"/>
      <c r="AL869"/>
      <c r="AM869"/>
      <c r="AN869"/>
      <c r="AO869"/>
      <c r="AP869"/>
      <c r="AQ869"/>
      <c r="AR869"/>
      <c r="AS869"/>
      <c r="AT869"/>
      <c r="AU869"/>
      <c r="AV869"/>
      <c r="AW869"/>
      <c r="AX869"/>
      <c r="AY869"/>
      <c r="AZ869"/>
      <c r="BA869"/>
      <c r="BB869"/>
      <c r="BC869"/>
      <c r="BD869"/>
      <c r="BE869"/>
      <c r="BF869"/>
      <c r="BG869"/>
      <c r="BH869"/>
      <c r="BI869"/>
      <c r="BJ869"/>
      <c r="BK869"/>
      <c r="BL869"/>
      <c r="BM869"/>
      <c r="BN869"/>
    </row>
    <row r="870" spans="1:66" ht="20.100000000000001" customHeight="1" outlineLevel="2">
      <c r="A870" s="24"/>
      <c r="B870" s="41"/>
      <c r="C870" s="33" t="s">
        <v>611</v>
      </c>
      <c r="D870" s="70" t="s">
        <v>593</v>
      </c>
      <c r="E870" s="55"/>
      <c r="F870" s="33" t="s">
        <v>156</v>
      </c>
      <c r="G870" s="41" t="s">
        <v>761</v>
      </c>
      <c r="H870" s="56">
        <v>5</v>
      </c>
      <c r="I870" s="56"/>
      <c r="J870" s="56"/>
      <c r="K870" s="56"/>
      <c r="L870" s="56"/>
      <c r="M870" s="56"/>
      <c r="N870" s="56"/>
      <c r="O870" s="56"/>
      <c r="P870" s="24"/>
      <c r="Q870" s="55"/>
      <c r="R870" s="54">
        <f>H870*14</f>
        <v>70</v>
      </c>
      <c r="S870" s="24"/>
      <c r="T870"/>
      <c r="U870"/>
      <c r="V870"/>
      <c r="W870"/>
      <c r="X870"/>
      <c r="Y870"/>
      <c r="Z870"/>
      <c r="AA870"/>
      <c r="AB870"/>
      <c r="AC870"/>
      <c r="AD870"/>
      <c r="AE870"/>
      <c r="AF870"/>
      <c r="AG870"/>
      <c r="AH870"/>
      <c r="AI870"/>
      <c r="AJ870"/>
      <c r="AK870"/>
      <c r="AL870"/>
      <c r="AM870"/>
      <c r="AN870"/>
      <c r="AO870"/>
      <c r="AP870"/>
      <c r="AQ870"/>
      <c r="AR870"/>
      <c r="AS870"/>
      <c r="AT870"/>
      <c r="AU870"/>
      <c r="AV870"/>
      <c r="AW870"/>
      <c r="AX870"/>
      <c r="AY870"/>
      <c r="AZ870"/>
      <c r="BA870"/>
      <c r="BB870"/>
      <c r="BC870"/>
      <c r="BD870"/>
      <c r="BE870"/>
      <c r="BF870"/>
      <c r="BG870"/>
      <c r="BH870"/>
      <c r="BI870"/>
      <c r="BJ870"/>
      <c r="BK870"/>
      <c r="BL870"/>
      <c r="BM870"/>
      <c r="BN870"/>
    </row>
    <row r="871" spans="1:66" ht="20.100000000000001" customHeight="1" outlineLevel="2">
      <c r="A871" s="65"/>
      <c r="B871" s="66"/>
      <c r="C871" s="65"/>
      <c r="D871" s="70" t="s">
        <v>1719</v>
      </c>
      <c r="E871" s="66"/>
      <c r="F871" s="33" t="s">
        <v>156</v>
      </c>
      <c r="G871" s="41" t="s">
        <v>761</v>
      </c>
      <c r="H871" s="56"/>
      <c r="I871" s="67"/>
      <c r="J871" s="67"/>
      <c r="K871" s="67"/>
      <c r="L871" s="67"/>
      <c r="M871" s="112"/>
      <c r="N871" s="118"/>
      <c r="O871" s="112"/>
      <c r="P871" s="69"/>
      <c r="Q871" s="69"/>
      <c r="R871" s="69">
        <v>80</v>
      </c>
      <c r="S871" s="68" t="s">
        <v>1720</v>
      </c>
      <c r="T871"/>
      <c r="U871"/>
      <c r="V871"/>
      <c r="W871"/>
      <c r="X871"/>
      <c r="Y871"/>
      <c r="Z871"/>
      <c r="AA871"/>
      <c r="AB871"/>
      <c r="AC871"/>
      <c r="AD871"/>
      <c r="AE871"/>
      <c r="AF871"/>
      <c r="AG871"/>
      <c r="AH871"/>
      <c r="AI871"/>
      <c r="AJ871"/>
      <c r="AK871"/>
      <c r="AL871"/>
      <c r="AM871"/>
      <c r="AN871"/>
      <c r="AO871"/>
      <c r="AP871"/>
      <c r="AQ871"/>
      <c r="AR871"/>
      <c r="AS871"/>
      <c r="AT871"/>
      <c r="AU871"/>
      <c r="AV871"/>
      <c r="AW871"/>
      <c r="AX871"/>
      <c r="AY871"/>
      <c r="AZ871"/>
      <c r="BA871"/>
      <c r="BB871"/>
      <c r="BC871"/>
      <c r="BD871"/>
      <c r="BE871"/>
      <c r="BF871"/>
      <c r="BG871"/>
      <c r="BH871"/>
      <c r="BI871"/>
      <c r="BJ871"/>
      <c r="BK871"/>
      <c r="BL871"/>
      <c r="BM871"/>
      <c r="BN871"/>
    </row>
    <row r="872" spans="1:66" ht="20.100000000000001" customHeight="1" outlineLevel="2">
      <c r="A872" s="65"/>
      <c r="B872" s="66"/>
      <c r="C872" s="65"/>
      <c r="D872" s="70" t="s">
        <v>1702</v>
      </c>
      <c r="E872" s="66"/>
      <c r="F872" s="33" t="s">
        <v>156</v>
      </c>
      <c r="G872" s="41" t="s">
        <v>1683</v>
      </c>
      <c r="H872" s="56">
        <v>4</v>
      </c>
      <c r="I872" s="67"/>
      <c r="J872" s="67"/>
      <c r="K872" s="67"/>
      <c r="L872" s="67"/>
      <c r="M872" s="112"/>
      <c r="N872" s="118"/>
      <c r="O872" s="112"/>
      <c r="P872" s="69"/>
      <c r="Q872" s="69"/>
      <c r="R872" s="69">
        <f>2*H872</f>
        <v>8</v>
      </c>
      <c r="S872" s="68" t="s">
        <v>1703</v>
      </c>
      <c r="T872"/>
      <c r="U872"/>
      <c r="V872"/>
      <c r="W872"/>
      <c r="X872"/>
      <c r="Y872"/>
      <c r="Z872"/>
      <c r="AA872"/>
      <c r="AB872"/>
      <c r="AC872"/>
      <c r="AD872"/>
      <c r="AE872"/>
      <c r="AF872"/>
      <c r="AG872"/>
      <c r="AH872"/>
      <c r="AI872"/>
      <c r="AJ872"/>
      <c r="AK872"/>
      <c r="AL872"/>
      <c r="AM872"/>
      <c r="AN872"/>
      <c r="AO872"/>
      <c r="AP872"/>
      <c r="AQ872"/>
      <c r="AR872"/>
      <c r="AS872"/>
      <c r="AT872"/>
      <c r="AU872"/>
      <c r="AV872"/>
      <c r="AW872"/>
      <c r="AX872"/>
      <c r="AY872"/>
      <c r="AZ872"/>
      <c r="BA872"/>
      <c r="BB872"/>
      <c r="BC872"/>
      <c r="BD872"/>
      <c r="BE872"/>
      <c r="BF872"/>
      <c r="BG872"/>
      <c r="BH872"/>
      <c r="BI872"/>
      <c r="BJ872"/>
      <c r="BK872"/>
      <c r="BL872"/>
      <c r="BM872"/>
      <c r="BN872"/>
    </row>
    <row r="873" spans="1:66" ht="20.100000000000001" customHeight="1" outlineLevel="1">
      <c r="A873" s="65"/>
      <c r="B873" s="66"/>
      <c r="C873" s="65"/>
      <c r="D873" s="70"/>
      <c r="E873" s="66"/>
      <c r="F873" s="125" t="s">
        <v>1867</v>
      </c>
      <c r="G873" s="41"/>
      <c r="H873" s="56"/>
      <c r="I873" s="67"/>
      <c r="J873" s="67"/>
      <c r="K873" s="67"/>
      <c r="L873" s="67"/>
      <c r="M873" s="112"/>
      <c r="N873" s="118"/>
      <c r="O873" s="112"/>
      <c r="P873" s="69"/>
      <c r="Q873" s="69"/>
      <c r="R873" s="69">
        <f>SUBTOTAL(9,R864:R872)</f>
        <v>430.87692307692311</v>
      </c>
      <c r="S873" s="68"/>
      <c r="T873" s="18"/>
      <c r="U873" s="18"/>
      <c r="V873" s="18"/>
      <c r="W873" s="18"/>
      <c r="X873" s="18"/>
      <c r="Y873" s="18"/>
      <c r="Z873" s="18"/>
      <c r="AA873" s="18"/>
      <c r="AB873" s="18"/>
      <c r="AC873" s="18"/>
      <c r="AD873" s="18"/>
      <c r="AE873" s="18"/>
      <c r="AF873" s="18"/>
      <c r="AG873" s="18"/>
      <c r="AH873" s="18"/>
      <c r="AI873" s="18"/>
      <c r="AJ873" s="18"/>
      <c r="AK873" s="18"/>
      <c r="AL873" s="18"/>
      <c r="AM873" s="18"/>
      <c r="AN873" s="18"/>
      <c r="AO873" s="18"/>
      <c r="AP873" s="18"/>
      <c r="AQ873" s="18"/>
      <c r="AR873" s="18"/>
      <c r="AS873" s="18"/>
      <c r="AT873" s="18"/>
      <c r="AU873" s="18"/>
      <c r="AV873" s="18"/>
      <c r="AW873" s="18"/>
      <c r="AX873" s="18"/>
      <c r="AY873" s="18"/>
      <c r="AZ873" s="18"/>
      <c r="BA873" s="18"/>
      <c r="BB873" s="18"/>
      <c r="BC873" s="18"/>
      <c r="BD873" s="18"/>
      <c r="BE873" s="18"/>
      <c r="BF873" s="18"/>
      <c r="BG873" s="18"/>
      <c r="BH873" s="18"/>
      <c r="BI873" s="18"/>
      <c r="BJ873" s="18"/>
      <c r="BK873" s="18"/>
      <c r="BL873" s="18"/>
      <c r="BM873" s="18"/>
      <c r="BN873" s="18"/>
    </row>
    <row r="874" spans="1:66" ht="20.100000000000001" customHeight="1" outlineLevel="2">
      <c r="A874" s="33" t="s">
        <v>404</v>
      </c>
      <c r="B874" s="41" t="s">
        <v>405</v>
      </c>
      <c r="C874" s="33" t="s">
        <v>611</v>
      </c>
      <c r="D874" s="70" t="s">
        <v>949</v>
      </c>
      <c r="E874" s="47">
        <v>3</v>
      </c>
      <c r="F874" s="33" t="s">
        <v>456</v>
      </c>
      <c r="G874" s="41" t="s">
        <v>457</v>
      </c>
      <c r="H874" s="44">
        <v>80</v>
      </c>
      <c r="I874" s="48">
        <v>48</v>
      </c>
      <c r="J874" s="48">
        <v>48</v>
      </c>
      <c r="K874" s="48">
        <v>0</v>
      </c>
      <c r="L874" s="48">
        <v>0</v>
      </c>
      <c r="M874" s="109"/>
      <c r="N874" s="92">
        <f>IF(H874&lt;25,1,1+(H874-25)/H874)</f>
        <v>1.6875</v>
      </c>
      <c r="O874" s="109">
        <v>1</v>
      </c>
      <c r="P874" s="34">
        <f>J874*N874*O874</f>
        <v>81</v>
      </c>
      <c r="Q874" s="34">
        <f>L874*M874*N874</f>
        <v>0</v>
      </c>
      <c r="R874" s="34">
        <f>P874+Q874</f>
        <v>81</v>
      </c>
      <c r="S874" s="31"/>
      <c r="T874"/>
      <c r="U874"/>
      <c r="V874"/>
      <c r="W874"/>
      <c r="X874"/>
      <c r="Y874"/>
      <c r="Z874"/>
      <c r="AA874"/>
      <c r="AB874"/>
      <c r="AC874"/>
      <c r="AD874"/>
      <c r="AE874"/>
      <c r="AF874"/>
      <c r="AG874"/>
      <c r="AH874"/>
      <c r="AI874"/>
      <c r="AJ874"/>
      <c r="AK874"/>
      <c r="AL874"/>
      <c r="AM874"/>
      <c r="AN874"/>
      <c r="AO874"/>
      <c r="AP874"/>
      <c r="AQ874"/>
      <c r="AR874"/>
      <c r="AS874"/>
      <c r="AT874"/>
      <c r="AU874"/>
      <c r="AV874"/>
      <c r="AW874"/>
      <c r="AX874"/>
      <c r="AY874"/>
      <c r="AZ874"/>
      <c r="BA874"/>
      <c r="BB874"/>
      <c r="BC874"/>
      <c r="BD874"/>
      <c r="BE874"/>
      <c r="BF874"/>
      <c r="BG874"/>
      <c r="BH874"/>
      <c r="BI874"/>
      <c r="BJ874"/>
      <c r="BK874"/>
      <c r="BL874"/>
      <c r="BM874"/>
      <c r="BN874"/>
    </row>
    <row r="875" spans="1:66" ht="20.100000000000001" customHeight="1" outlineLevel="2">
      <c r="A875" s="57" t="s">
        <v>1092</v>
      </c>
      <c r="B875" s="60" t="s">
        <v>1093</v>
      </c>
      <c r="C875" s="57" t="s">
        <v>1088</v>
      </c>
      <c r="D875" s="70" t="s">
        <v>1082</v>
      </c>
      <c r="E875" s="62">
        <v>2</v>
      </c>
      <c r="F875" s="33" t="s">
        <v>456</v>
      </c>
      <c r="G875" s="41" t="s">
        <v>1144</v>
      </c>
      <c r="H875" s="87">
        <v>62</v>
      </c>
      <c r="I875" s="56">
        <v>0</v>
      </c>
      <c r="J875" s="56">
        <v>0</v>
      </c>
      <c r="K875" s="56">
        <v>0</v>
      </c>
      <c r="L875" s="56">
        <v>0</v>
      </c>
      <c r="M875" s="56"/>
      <c r="N875" s="92">
        <f>IF(H875&lt;25,1,1+(H875-25)/H875)</f>
        <v>1.596774193548387</v>
      </c>
      <c r="O875" s="117">
        <v>1</v>
      </c>
      <c r="P875" s="24"/>
      <c r="Q875" s="64">
        <f>N875*E875*32</f>
        <v>102.19354838709677</v>
      </c>
      <c r="R875" s="64">
        <f>P875+Q875</f>
        <v>102.19354838709677</v>
      </c>
      <c r="S875" s="24"/>
      <c r="T875"/>
      <c r="U875"/>
      <c r="V875"/>
      <c r="W875"/>
      <c r="X875"/>
      <c r="Y875"/>
      <c r="Z875"/>
      <c r="AA875"/>
      <c r="AB875"/>
      <c r="AC875"/>
      <c r="AD875"/>
      <c r="AE875"/>
      <c r="AF875"/>
      <c r="AG875"/>
      <c r="AH875"/>
      <c r="AI875"/>
      <c r="AJ875"/>
      <c r="AK875"/>
      <c r="AL875"/>
      <c r="AM875"/>
      <c r="AN875"/>
      <c r="AO875"/>
      <c r="AP875"/>
      <c r="AQ875"/>
      <c r="AR875"/>
      <c r="AS875"/>
      <c r="AT875"/>
      <c r="AU875"/>
      <c r="AV875"/>
      <c r="AW875"/>
      <c r="AX875"/>
      <c r="AY875"/>
      <c r="AZ875"/>
      <c r="BA875"/>
      <c r="BB875"/>
      <c r="BC875"/>
      <c r="BD875"/>
      <c r="BE875"/>
      <c r="BF875"/>
      <c r="BG875"/>
      <c r="BH875"/>
      <c r="BI875"/>
      <c r="BJ875"/>
      <c r="BK875"/>
      <c r="BL875"/>
      <c r="BM875"/>
      <c r="BN875"/>
    </row>
    <row r="876" spans="1:66" ht="20.100000000000001" customHeight="1" outlineLevel="2">
      <c r="A876" s="57" t="s">
        <v>1276</v>
      </c>
      <c r="B876" s="60" t="s">
        <v>1277</v>
      </c>
      <c r="C876" s="57" t="s">
        <v>1509</v>
      </c>
      <c r="D876" s="70" t="s">
        <v>1502</v>
      </c>
      <c r="E876" s="62" t="s">
        <v>1444</v>
      </c>
      <c r="F876" s="33" t="s">
        <v>456</v>
      </c>
      <c r="G876" s="41" t="s">
        <v>1545</v>
      </c>
      <c r="H876" s="87">
        <v>82</v>
      </c>
      <c r="I876" s="56" t="s">
        <v>1494</v>
      </c>
      <c r="J876" s="56" t="s">
        <v>1495</v>
      </c>
      <c r="K876" s="56" t="s">
        <v>1494</v>
      </c>
      <c r="L876" s="56" t="s">
        <v>1495</v>
      </c>
      <c r="M876" s="56">
        <v>1</v>
      </c>
      <c r="N876" s="92"/>
      <c r="O876" s="112"/>
      <c r="P876" s="69"/>
      <c r="Q876" s="69"/>
      <c r="R876" s="69">
        <v>27.121951219512194</v>
      </c>
      <c r="S876" s="68" t="s">
        <v>1498</v>
      </c>
      <c r="T876"/>
      <c r="U876"/>
      <c r="V876"/>
      <c r="W876"/>
      <c r="X876"/>
      <c r="Y876"/>
      <c r="Z876"/>
      <c r="AA876"/>
      <c r="AB876"/>
      <c r="AC876"/>
      <c r="AD876"/>
      <c r="AE876"/>
      <c r="AF876"/>
      <c r="AG876"/>
      <c r="AH876"/>
      <c r="AI876"/>
      <c r="AJ876"/>
      <c r="AK876"/>
      <c r="AL876"/>
      <c r="AM876"/>
      <c r="AN876"/>
      <c r="AO876"/>
      <c r="AP876"/>
      <c r="AQ876"/>
      <c r="AR876"/>
      <c r="AS876"/>
      <c r="AT876"/>
      <c r="AU876"/>
      <c r="AV876"/>
      <c r="AW876"/>
      <c r="AX876"/>
      <c r="AY876"/>
      <c r="AZ876"/>
      <c r="BA876"/>
      <c r="BB876"/>
      <c r="BC876"/>
      <c r="BD876"/>
      <c r="BE876"/>
      <c r="BF876"/>
      <c r="BG876"/>
      <c r="BH876"/>
      <c r="BI876"/>
      <c r="BJ876"/>
      <c r="BK876"/>
      <c r="BL876"/>
      <c r="BM876"/>
      <c r="BN876"/>
    </row>
    <row r="877" spans="1:66" ht="20.100000000000001" customHeight="1" outlineLevel="2">
      <c r="A877" s="36" t="s">
        <v>461</v>
      </c>
      <c r="B877" s="41" t="s">
        <v>462</v>
      </c>
      <c r="C877" s="36" t="s">
        <v>611</v>
      </c>
      <c r="D877" s="70" t="s">
        <v>662</v>
      </c>
      <c r="E877" s="46">
        <v>3</v>
      </c>
      <c r="F877" s="33" t="s">
        <v>456</v>
      </c>
      <c r="G877" s="41" t="s">
        <v>457</v>
      </c>
      <c r="H877" s="88">
        <v>41</v>
      </c>
      <c r="I877" s="48">
        <v>48</v>
      </c>
      <c r="J877" s="48">
        <v>42</v>
      </c>
      <c r="K877" s="50">
        <v>6</v>
      </c>
      <c r="L877" s="50">
        <v>0</v>
      </c>
      <c r="M877" s="109"/>
      <c r="N877" s="92">
        <f>IF(H877&lt;25,1,1+(H877-25)/H877)</f>
        <v>1.3902439024390243</v>
      </c>
      <c r="O877" s="109">
        <v>1</v>
      </c>
      <c r="P877" s="34">
        <f>J877*N877*O877</f>
        <v>58.390243902439018</v>
      </c>
      <c r="Q877" s="34">
        <f>K877*M877*N877</f>
        <v>0</v>
      </c>
      <c r="R877" s="34">
        <f>P877+Q877</f>
        <v>58.390243902439018</v>
      </c>
      <c r="S877" s="31"/>
      <c r="T877"/>
      <c r="U877"/>
      <c r="V877"/>
      <c r="W877"/>
      <c r="X877"/>
      <c r="Y877"/>
      <c r="Z877"/>
      <c r="AA877"/>
      <c r="AB877"/>
      <c r="AC877"/>
      <c r="AD877"/>
      <c r="AE877"/>
      <c r="AF877"/>
      <c r="AG877"/>
      <c r="AH877"/>
      <c r="AI877"/>
      <c r="AJ877"/>
      <c r="AK877"/>
      <c r="AL877"/>
      <c r="AM877"/>
      <c r="AN877"/>
      <c r="AO877"/>
      <c r="AP877"/>
      <c r="AQ877"/>
      <c r="AR877"/>
      <c r="AS877"/>
      <c r="AT877"/>
      <c r="AU877"/>
      <c r="AV877"/>
      <c r="AW877"/>
      <c r="AX877"/>
      <c r="AY877"/>
      <c r="AZ877"/>
      <c r="BA877"/>
      <c r="BB877"/>
      <c r="BC877"/>
      <c r="BD877"/>
      <c r="BE877"/>
      <c r="BF877"/>
      <c r="BG877"/>
      <c r="BH877"/>
      <c r="BI877"/>
      <c r="BJ877"/>
      <c r="BK877"/>
      <c r="BL877"/>
      <c r="BM877"/>
      <c r="BN877"/>
    </row>
    <row r="878" spans="1:66" ht="20.100000000000001" customHeight="1" outlineLevel="2">
      <c r="A878" s="33" t="s">
        <v>458</v>
      </c>
      <c r="B878" s="41" t="s">
        <v>459</v>
      </c>
      <c r="C878" s="33" t="s">
        <v>611</v>
      </c>
      <c r="D878" s="70" t="s">
        <v>662</v>
      </c>
      <c r="E878" s="47">
        <v>2</v>
      </c>
      <c r="F878" s="33" t="s">
        <v>456</v>
      </c>
      <c r="G878" s="41" t="s">
        <v>457</v>
      </c>
      <c r="H878" s="44">
        <v>20</v>
      </c>
      <c r="I878" s="48">
        <v>32</v>
      </c>
      <c r="J878" s="48">
        <v>20</v>
      </c>
      <c r="K878" s="48">
        <v>0</v>
      </c>
      <c r="L878" s="48">
        <v>12</v>
      </c>
      <c r="M878" s="109">
        <v>1</v>
      </c>
      <c r="N878" s="92">
        <f>IF(H878&lt;25,1,1+(H878-25)/H878)</f>
        <v>1</v>
      </c>
      <c r="O878" s="109">
        <v>1</v>
      </c>
      <c r="P878" s="34">
        <f>J878*N878*O878</f>
        <v>20</v>
      </c>
      <c r="Q878" s="34">
        <f>L878*M878*N878</f>
        <v>12</v>
      </c>
      <c r="R878" s="34">
        <f>P878+Q878</f>
        <v>32</v>
      </c>
      <c r="S878" s="31"/>
      <c r="T878"/>
      <c r="U878"/>
      <c r="V878"/>
      <c r="W878"/>
      <c r="X878"/>
      <c r="Y878"/>
      <c r="Z878"/>
      <c r="AA878"/>
      <c r="AB878"/>
      <c r="AC878"/>
      <c r="AD878"/>
      <c r="AE878"/>
      <c r="AF878"/>
      <c r="AG878"/>
      <c r="AH878"/>
      <c r="AI878"/>
      <c r="AJ878"/>
      <c r="AK878"/>
      <c r="AL878"/>
      <c r="AM878"/>
      <c r="AN878"/>
      <c r="AO878"/>
      <c r="AP878"/>
      <c r="AQ878"/>
      <c r="AR878"/>
      <c r="AS878"/>
      <c r="AT878"/>
      <c r="AU878"/>
      <c r="AV878"/>
      <c r="AW878"/>
      <c r="AX878"/>
      <c r="AY878"/>
      <c r="AZ878"/>
      <c r="BA878"/>
      <c r="BB878"/>
      <c r="BC878"/>
      <c r="BD878"/>
      <c r="BE878"/>
      <c r="BF878"/>
      <c r="BG878"/>
      <c r="BH878"/>
      <c r="BI878"/>
      <c r="BJ878"/>
      <c r="BK878"/>
      <c r="BL878"/>
      <c r="BM878"/>
      <c r="BN878"/>
    </row>
    <row r="879" spans="1:66" ht="20.100000000000001" customHeight="1" outlineLevel="2">
      <c r="A879" s="57" t="s">
        <v>1388</v>
      </c>
      <c r="B879" s="60" t="s">
        <v>1389</v>
      </c>
      <c r="C879" s="57" t="s">
        <v>1509</v>
      </c>
      <c r="D879" s="70" t="s">
        <v>1502</v>
      </c>
      <c r="E879" s="62" t="s">
        <v>1444</v>
      </c>
      <c r="F879" s="33" t="s">
        <v>456</v>
      </c>
      <c r="G879" s="41" t="s">
        <v>1545</v>
      </c>
      <c r="H879" s="87">
        <v>39</v>
      </c>
      <c r="I879" s="56" t="s">
        <v>1494</v>
      </c>
      <c r="J879" s="56" t="s">
        <v>1495</v>
      </c>
      <c r="K879" s="56" t="s">
        <v>1494</v>
      </c>
      <c r="L879" s="56" t="s">
        <v>1495</v>
      </c>
      <c r="M879" s="56">
        <v>2</v>
      </c>
      <c r="N879" s="92"/>
      <c r="O879" s="112"/>
      <c r="P879" s="69"/>
      <c r="Q879" s="69"/>
      <c r="R879" s="69">
        <v>32</v>
      </c>
      <c r="S879" s="68" t="s">
        <v>1498</v>
      </c>
      <c r="T879"/>
      <c r="U879"/>
      <c r="V879"/>
      <c r="W879"/>
      <c r="X879"/>
      <c r="Y879"/>
      <c r="Z879"/>
      <c r="AA879"/>
      <c r="AB879"/>
      <c r="AC879"/>
      <c r="AD879"/>
      <c r="AE879"/>
      <c r="AF879"/>
      <c r="AG879"/>
      <c r="AH879"/>
      <c r="AI879"/>
      <c r="AJ879"/>
      <c r="AK879"/>
      <c r="AL879"/>
      <c r="AM879"/>
      <c r="AN879"/>
      <c r="AO879"/>
      <c r="AP879"/>
      <c r="AQ879"/>
      <c r="AR879"/>
      <c r="AS879"/>
      <c r="AT879"/>
      <c r="AU879"/>
      <c r="AV879"/>
      <c r="AW879"/>
      <c r="AX879"/>
      <c r="AY879"/>
      <c r="AZ879"/>
      <c r="BA879"/>
      <c r="BB879"/>
      <c r="BC879"/>
      <c r="BD879"/>
      <c r="BE879"/>
      <c r="BF879"/>
      <c r="BG879"/>
      <c r="BH879"/>
      <c r="BI879"/>
      <c r="BJ879"/>
      <c r="BK879"/>
      <c r="BL879"/>
      <c r="BM879"/>
      <c r="BN879"/>
    </row>
    <row r="880" spans="1:66" ht="20.100000000000001" customHeight="1" outlineLevel="2">
      <c r="A880" s="33" t="s">
        <v>460</v>
      </c>
      <c r="B880" s="41" t="s">
        <v>1029</v>
      </c>
      <c r="C880" s="33" t="s">
        <v>611</v>
      </c>
      <c r="D880" s="70" t="s">
        <v>949</v>
      </c>
      <c r="E880" s="47">
        <v>2</v>
      </c>
      <c r="F880" s="33" t="s">
        <v>456</v>
      </c>
      <c r="G880" s="41" t="s">
        <v>457</v>
      </c>
      <c r="H880" s="44">
        <v>15</v>
      </c>
      <c r="I880" s="48">
        <v>32</v>
      </c>
      <c r="J880" s="48">
        <v>20</v>
      </c>
      <c r="K880" s="48">
        <v>0</v>
      </c>
      <c r="L880" s="48">
        <v>12</v>
      </c>
      <c r="M880" s="109">
        <v>1</v>
      </c>
      <c r="N880" s="92">
        <f>IF(H880&lt;25,1,1+(H880-25)/H880)</f>
        <v>1</v>
      </c>
      <c r="O880" s="109">
        <v>1</v>
      </c>
      <c r="P880" s="34">
        <f>J880*N880*O880</f>
        <v>20</v>
      </c>
      <c r="Q880" s="34">
        <f>L880*M880*N880</f>
        <v>12</v>
      </c>
      <c r="R880" s="34">
        <f>P880+Q880</f>
        <v>32</v>
      </c>
      <c r="S880" s="31"/>
      <c r="T880"/>
      <c r="U880"/>
      <c r="V880"/>
      <c r="W880"/>
      <c r="X880"/>
      <c r="Y880"/>
      <c r="Z880"/>
      <c r="AA880"/>
      <c r="AB880"/>
      <c r="AC880"/>
      <c r="AD880"/>
      <c r="AE880"/>
      <c r="AF880"/>
      <c r="AG880"/>
      <c r="AH880"/>
      <c r="AI880"/>
      <c r="AJ880"/>
      <c r="AK880"/>
      <c r="AL880"/>
      <c r="AM880"/>
      <c r="AN880"/>
      <c r="AO880"/>
      <c r="AP880"/>
      <c r="AQ880"/>
      <c r="AR880"/>
      <c r="AS880"/>
      <c r="AT880"/>
      <c r="AU880"/>
      <c r="AV880"/>
      <c r="AW880"/>
      <c r="AX880"/>
      <c r="AY880"/>
      <c r="AZ880"/>
      <c r="BA880"/>
      <c r="BB880"/>
      <c r="BC880"/>
      <c r="BD880"/>
      <c r="BE880"/>
      <c r="BF880"/>
      <c r="BG880"/>
      <c r="BH880"/>
      <c r="BI880"/>
      <c r="BJ880"/>
      <c r="BK880"/>
      <c r="BL880"/>
      <c r="BM880"/>
      <c r="BN880"/>
    </row>
    <row r="881" spans="1:66" ht="20.100000000000001" customHeight="1" outlineLevel="2">
      <c r="A881" s="65"/>
      <c r="B881" s="66"/>
      <c r="C881" s="24" t="s">
        <v>642</v>
      </c>
      <c r="D881" s="70" t="s">
        <v>1223</v>
      </c>
      <c r="E881" s="55">
        <v>14</v>
      </c>
      <c r="F881" s="33" t="s">
        <v>456</v>
      </c>
      <c r="G881" s="41" t="s">
        <v>457</v>
      </c>
      <c r="H881" s="90">
        <v>3</v>
      </c>
      <c r="I881" s="67"/>
      <c r="J881" s="67"/>
      <c r="K881" s="67"/>
      <c r="L881" s="67"/>
      <c r="M881" s="112"/>
      <c r="N881" s="92">
        <f>IF(H881&lt;25,1,1+(H881-25)/H881)</f>
        <v>1</v>
      </c>
      <c r="O881" s="112"/>
      <c r="P881" s="69"/>
      <c r="Q881" s="69"/>
      <c r="R881" s="55">
        <f>0.3*13*H881</f>
        <v>11.7</v>
      </c>
      <c r="S881" s="24" t="s">
        <v>1235</v>
      </c>
      <c r="T881"/>
      <c r="U881"/>
      <c r="V881"/>
      <c r="W881"/>
      <c r="X881"/>
      <c r="Y881"/>
      <c r="Z881"/>
      <c r="AA881"/>
      <c r="AB881"/>
      <c r="AC881"/>
      <c r="AD881"/>
      <c r="AE881"/>
      <c r="AF881"/>
      <c r="AG881"/>
      <c r="AH881"/>
      <c r="AI881"/>
      <c r="AJ881"/>
      <c r="AK881"/>
      <c r="AL881"/>
      <c r="AM881"/>
      <c r="AN881"/>
      <c r="AO881"/>
      <c r="AP881"/>
      <c r="AQ881"/>
      <c r="AR881"/>
      <c r="AS881"/>
      <c r="AT881"/>
      <c r="AU881"/>
      <c r="AV881"/>
      <c r="AW881"/>
      <c r="AX881"/>
      <c r="AY881"/>
      <c r="AZ881"/>
      <c r="BA881"/>
      <c r="BB881"/>
      <c r="BC881"/>
      <c r="BD881"/>
      <c r="BE881"/>
      <c r="BF881"/>
      <c r="BG881"/>
      <c r="BH881"/>
      <c r="BI881"/>
      <c r="BJ881"/>
      <c r="BK881"/>
      <c r="BL881"/>
      <c r="BM881"/>
      <c r="BN881"/>
    </row>
    <row r="882" spans="1:66" ht="20.100000000000001" customHeight="1" outlineLevel="2">
      <c r="A882" s="24"/>
      <c r="B882" s="41"/>
      <c r="C882" s="33" t="s">
        <v>611</v>
      </c>
      <c r="D882" s="70" t="s">
        <v>593</v>
      </c>
      <c r="E882" s="55"/>
      <c r="F882" s="33" t="s">
        <v>456</v>
      </c>
      <c r="G882" s="41" t="s">
        <v>762</v>
      </c>
      <c r="H882" s="56">
        <v>4</v>
      </c>
      <c r="I882" s="56"/>
      <c r="J882" s="56"/>
      <c r="K882" s="56"/>
      <c r="L882" s="56"/>
      <c r="M882" s="56"/>
      <c r="N882" s="56"/>
      <c r="O882" s="56"/>
      <c r="P882" s="24"/>
      <c r="Q882" s="55"/>
      <c r="R882" s="54">
        <f>H882*14</f>
        <v>56</v>
      </c>
      <c r="S882" s="24"/>
      <c r="T882"/>
      <c r="U882"/>
      <c r="V882"/>
      <c r="W882"/>
      <c r="X882"/>
      <c r="Y882"/>
      <c r="Z882"/>
      <c r="AA882"/>
      <c r="AB882"/>
      <c r="AC882"/>
      <c r="AD882"/>
      <c r="AE882"/>
      <c r="AF882"/>
      <c r="AG882"/>
      <c r="AH882"/>
      <c r="AI882"/>
      <c r="AJ882"/>
      <c r="AK882"/>
      <c r="AL882"/>
      <c r="AM882"/>
      <c r="AN882"/>
      <c r="AO882"/>
      <c r="AP882"/>
      <c r="AQ882"/>
      <c r="AR882"/>
      <c r="AS882"/>
      <c r="AT882"/>
      <c r="AU882"/>
      <c r="AV882"/>
      <c r="AW882"/>
      <c r="AX882"/>
      <c r="AY882"/>
      <c r="AZ882"/>
      <c r="BA882"/>
      <c r="BB882"/>
      <c r="BC882"/>
      <c r="BD882"/>
      <c r="BE882"/>
      <c r="BF882"/>
      <c r="BG882"/>
      <c r="BH882"/>
      <c r="BI882"/>
      <c r="BJ882"/>
      <c r="BK882"/>
      <c r="BL882"/>
      <c r="BM882"/>
      <c r="BN882"/>
    </row>
    <row r="883" spans="1:66" ht="20.100000000000001" customHeight="1" outlineLevel="2">
      <c r="A883" s="65"/>
      <c r="B883" s="66"/>
      <c r="C883" s="65"/>
      <c r="D883" s="70" t="s">
        <v>1702</v>
      </c>
      <c r="E883" s="66"/>
      <c r="F883" s="33" t="s">
        <v>456</v>
      </c>
      <c r="G883" s="41" t="s">
        <v>1684</v>
      </c>
      <c r="H883" s="56">
        <v>3</v>
      </c>
      <c r="I883" s="67"/>
      <c r="J883" s="67"/>
      <c r="K883" s="67"/>
      <c r="L883" s="67"/>
      <c r="M883" s="112"/>
      <c r="N883" s="118"/>
      <c r="O883" s="112"/>
      <c r="P883" s="69"/>
      <c r="Q883" s="69"/>
      <c r="R883" s="69">
        <f>2*H883</f>
        <v>6</v>
      </c>
      <c r="S883" s="68" t="s">
        <v>1703</v>
      </c>
      <c r="T883"/>
      <c r="U883"/>
      <c r="V883"/>
      <c r="W883"/>
      <c r="X883"/>
      <c r="Y883"/>
      <c r="Z883"/>
      <c r="AA883"/>
      <c r="AB883"/>
      <c r="AC883"/>
      <c r="AD883"/>
      <c r="AE883"/>
      <c r="AF883"/>
      <c r="AG883"/>
      <c r="AH883"/>
      <c r="AI883"/>
      <c r="AJ883"/>
      <c r="AK883"/>
      <c r="AL883"/>
      <c r="AM883"/>
      <c r="AN883"/>
      <c r="AO883"/>
      <c r="AP883"/>
      <c r="AQ883"/>
      <c r="AR883"/>
      <c r="AS883"/>
      <c r="AT883"/>
      <c r="AU883"/>
      <c r="AV883"/>
      <c r="AW883"/>
      <c r="AX883"/>
      <c r="AY883"/>
      <c r="AZ883"/>
      <c r="BA883"/>
      <c r="BB883"/>
      <c r="BC883"/>
      <c r="BD883"/>
      <c r="BE883"/>
      <c r="BF883"/>
      <c r="BG883"/>
      <c r="BH883"/>
      <c r="BI883"/>
      <c r="BJ883"/>
      <c r="BK883"/>
      <c r="BL883"/>
      <c r="BM883"/>
      <c r="BN883"/>
    </row>
    <row r="884" spans="1:66" ht="20.100000000000001" customHeight="1" outlineLevel="1">
      <c r="A884" s="65"/>
      <c r="B884" s="66"/>
      <c r="C884" s="65"/>
      <c r="D884" s="70"/>
      <c r="E884" s="66"/>
      <c r="F884" s="125" t="s">
        <v>1868</v>
      </c>
      <c r="G884" s="41"/>
      <c r="H884" s="56"/>
      <c r="I884" s="67"/>
      <c r="J884" s="67"/>
      <c r="K884" s="67"/>
      <c r="L884" s="67"/>
      <c r="M884" s="112"/>
      <c r="N884" s="118"/>
      <c r="O884" s="112"/>
      <c r="P884" s="69"/>
      <c r="Q884" s="69"/>
      <c r="R884" s="69">
        <f>SUBTOTAL(9,R874:R883)</f>
        <v>438.40574350904797</v>
      </c>
      <c r="S884" s="68"/>
      <c r="T884" s="18"/>
      <c r="U884" s="18"/>
      <c r="V884" s="18"/>
      <c r="W884" s="18"/>
      <c r="X884" s="18"/>
      <c r="Y884" s="18"/>
      <c r="Z884" s="18"/>
      <c r="AA884" s="18"/>
      <c r="AB884" s="18"/>
      <c r="AC884" s="18"/>
      <c r="AD884" s="18"/>
      <c r="AE884" s="18"/>
      <c r="AF884" s="18"/>
      <c r="AG884" s="18"/>
      <c r="AH884" s="18"/>
      <c r="AI884" s="18"/>
      <c r="AJ884" s="18"/>
      <c r="AK884" s="18"/>
      <c r="AL884" s="18"/>
      <c r="AM884" s="18"/>
      <c r="AN884" s="18"/>
      <c r="AO884" s="18"/>
      <c r="AP884" s="18"/>
      <c r="AQ884" s="18"/>
      <c r="AR884" s="18"/>
      <c r="AS884" s="18"/>
      <c r="AT884" s="18"/>
      <c r="AU884" s="18"/>
      <c r="AV884" s="18"/>
      <c r="AW884" s="18"/>
      <c r="AX884" s="18"/>
      <c r="AY884" s="18"/>
      <c r="AZ884" s="18"/>
      <c r="BA884" s="18"/>
      <c r="BB884" s="18"/>
      <c r="BC884" s="18"/>
      <c r="BD884" s="18"/>
      <c r="BE884" s="18"/>
      <c r="BF884" s="18"/>
      <c r="BG884" s="18"/>
      <c r="BH884" s="18"/>
      <c r="BI884" s="18"/>
      <c r="BJ884" s="18"/>
      <c r="BK884" s="18"/>
      <c r="BL884" s="18"/>
      <c r="BM884" s="18"/>
      <c r="BN884" s="18"/>
    </row>
    <row r="885" spans="1:66" ht="20.100000000000001" customHeight="1" outlineLevel="2">
      <c r="A885" s="33" t="s">
        <v>75</v>
      </c>
      <c r="B885" s="41" t="s">
        <v>1030</v>
      </c>
      <c r="C885" s="33" t="s">
        <v>611</v>
      </c>
      <c r="D885" s="70" t="s">
        <v>949</v>
      </c>
      <c r="E885" s="47">
        <v>2</v>
      </c>
      <c r="F885" s="33" t="s">
        <v>77</v>
      </c>
      <c r="G885" s="41" t="s">
        <v>78</v>
      </c>
      <c r="H885" s="44">
        <v>79</v>
      </c>
      <c r="I885" s="48">
        <v>32</v>
      </c>
      <c r="J885" s="48">
        <v>32</v>
      </c>
      <c r="K885" s="48">
        <v>0</v>
      </c>
      <c r="L885" s="48">
        <v>0</v>
      </c>
      <c r="M885" s="109"/>
      <c r="N885" s="92">
        <f>IF(H885&lt;25,1,1+(H885-25)/H885)</f>
        <v>1.6835443037974684</v>
      </c>
      <c r="O885" s="109">
        <v>1</v>
      </c>
      <c r="P885" s="34">
        <f>J885*N885*O885</f>
        <v>53.87341772151899</v>
      </c>
      <c r="Q885" s="34">
        <f>L885*M885*N885</f>
        <v>0</v>
      </c>
      <c r="R885" s="34">
        <f>P885+Q885</f>
        <v>53.87341772151899</v>
      </c>
      <c r="S885" s="31"/>
      <c r="T885"/>
      <c r="U885"/>
      <c r="V885"/>
      <c r="W885"/>
      <c r="X885"/>
      <c r="Y885"/>
      <c r="Z885"/>
      <c r="AA885"/>
      <c r="AB885"/>
      <c r="AC885"/>
      <c r="AD885"/>
      <c r="AE885"/>
      <c r="AF885"/>
      <c r="AG885"/>
      <c r="AH885"/>
      <c r="AI885"/>
      <c r="AJ885"/>
      <c r="AK885"/>
      <c r="AL885"/>
      <c r="AM885"/>
      <c r="AN885"/>
      <c r="AO885"/>
      <c r="AP885"/>
      <c r="AQ885"/>
      <c r="AR885"/>
      <c r="AS885"/>
      <c r="AT885"/>
      <c r="AU885"/>
      <c r="AV885"/>
      <c r="AW885"/>
      <c r="AX885"/>
      <c r="AY885"/>
      <c r="AZ885"/>
      <c r="BA885"/>
      <c r="BB885"/>
      <c r="BC885"/>
      <c r="BD885"/>
      <c r="BE885"/>
      <c r="BF885"/>
      <c r="BG885"/>
      <c r="BH885"/>
      <c r="BI885"/>
      <c r="BJ885"/>
      <c r="BK885"/>
      <c r="BL885"/>
      <c r="BM885"/>
      <c r="BN885"/>
    </row>
    <row r="886" spans="1:66" ht="20.100000000000001" customHeight="1" outlineLevel="2">
      <c r="A886" s="24"/>
      <c r="B886" s="41" t="s">
        <v>871</v>
      </c>
      <c r="C886" s="24"/>
      <c r="D886" s="70" t="s">
        <v>822</v>
      </c>
      <c r="E886" s="55"/>
      <c r="F886" s="33" t="s">
        <v>77</v>
      </c>
      <c r="G886" s="41" t="s">
        <v>78</v>
      </c>
      <c r="H886" s="56"/>
      <c r="I886" s="56"/>
      <c r="J886" s="56"/>
      <c r="K886" s="56"/>
      <c r="L886" s="56"/>
      <c r="M886" s="56"/>
      <c r="N886" s="56"/>
      <c r="O886" s="56"/>
      <c r="P886" s="24"/>
      <c r="Q886" s="55"/>
      <c r="R886" s="55">
        <v>15</v>
      </c>
      <c r="S886" s="24"/>
      <c r="T886"/>
      <c r="U886"/>
      <c r="V886"/>
      <c r="W886"/>
      <c r="X886"/>
      <c r="Y886"/>
      <c r="Z886"/>
      <c r="AA886"/>
      <c r="AB886"/>
      <c r="AC886"/>
      <c r="AD886"/>
      <c r="AE886"/>
      <c r="AF886"/>
      <c r="AG886"/>
      <c r="AH886"/>
      <c r="AI886"/>
      <c r="AJ886"/>
      <c r="AK886"/>
      <c r="AL886"/>
      <c r="AM886"/>
      <c r="AN886"/>
      <c r="AO886"/>
      <c r="AP886"/>
      <c r="AQ886"/>
      <c r="AR886"/>
      <c r="AS886"/>
      <c r="AT886"/>
      <c r="AU886"/>
      <c r="AV886"/>
      <c r="AW886"/>
      <c r="AX886"/>
      <c r="AY886"/>
      <c r="AZ886"/>
      <c r="BA886"/>
      <c r="BB886"/>
      <c r="BC886"/>
      <c r="BD886"/>
      <c r="BE886"/>
      <c r="BF886"/>
      <c r="BG886"/>
      <c r="BH886"/>
      <c r="BI886"/>
      <c r="BJ886"/>
      <c r="BK886"/>
      <c r="BL886"/>
      <c r="BM886"/>
      <c r="BN886"/>
    </row>
    <row r="887" spans="1:66" ht="20.100000000000001" customHeight="1" outlineLevel="2">
      <c r="A887" s="58" t="s">
        <v>1102</v>
      </c>
      <c r="B887" s="63" t="s">
        <v>1103</v>
      </c>
      <c r="C887" s="57" t="s">
        <v>642</v>
      </c>
      <c r="D887" s="70" t="s">
        <v>1082</v>
      </c>
      <c r="E887" s="61">
        <v>1</v>
      </c>
      <c r="F887" s="33" t="s">
        <v>77</v>
      </c>
      <c r="G887" s="41" t="s">
        <v>78</v>
      </c>
      <c r="H887" s="100">
        <v>9</v>
      </c>
      <c r="I887" s="56">
        <v>0</v>
      </c>
      <c r="J887" s="56">
        <v>0</v>
      </c>
      <c r="K887" s="56">
        <v>0</v>
      </c>
      <c r="L887" s="56">
        <v>0</v>
      </c>
      <c r="M887" s="56"/>
      <c r="N887" s="92">
        <f>IF(H887&lt;25,1,1+(H887-25)/H887)</f>
        <v>1</v>
      </c>
      <c r="O887" s="117">
        <v>1</v>
      </c>
      <c r="P887" s="24"/>
      <c r="Q887" s="64">
        <f>N887*E887*32</f>
        <v>32</v>
      </c>
      <c r="R887" s="64">
        <f>P887+Q887</f>
        <v>32</v>
      </c>
      <c r="S887" s="24"/>
      <c r="T887"/>
      <c r="U887"/>
      <c r="V887"/>
      <c r="W887"/>
      <c r="X887"/>
      <c r="Y887"/>
      <c r="Z887"/>
      <c r="AA887"/>
      <c r="AB887"/>
      <c r="AC887"/>
      <c r="AD887"/>
      <c r="AE887"/>
      <c r="AF887"/>
      <c r="AG887"/>
      <c r="AH887"/>
      <c r="AI887"/>
      <c r="AJ887"/>
      <c r="AK887"/>
      <c r="AL887"/>
      <c r="AM887"/>
      <c r="AN887"/>
      <c r="AO887"/>
      <c r="AP887"/>
      <c r="AQ887"/>
      <c r="AR887"/>
      <c r="AS887"/>
      <c r="AT887"/>
      <c r="AU887"/>
      <c r="AV887"/>
      <c r="AW887"/>
      <c r="AX887"/>
      <c r="AY887"/>
      <c r="AZ887"/>
      <c r="BA887"/>
      <c r="BB887"/>
      <c r="BC887"/>
      <c r="BD887"/>
      <c r="BE887"/>
      <c r="BF887"/>
      <c r="BG887"/>
      <c r="BH887"/>
      <c r="BI887"/>
      <c r="BJ887"/>
      <c r="BK887"/>
      <c r="BL887"/>
      <c r="BM887"/>
      <c r="BN887"/>
    </row>
    <row r="888" spans="1:66" ht="20.100000000000001" customHeight="1" outlineLevel="2">
      <c r="A888" s="24"/>
      <c r="B888" s="41" t="s">
        <v>885</v>
      </c>
      <c r="C888" s="24"/>
      <c r="D888" s="70" t="s">
        <v>822</v>
      </c>
      <c r="E888" s="55"/>
      <c r="F888" s="33" t="s">
        <v>77</v>
      </c>
      <c r="G888" s="41" t="s">
        <v>78</v>
      </c>
      <c r="H888" s="56"/>
      <c r="I888" s="56"/>
      <c r="J888" s="56"/>
      <c r="K888" s="56"/>
      <c r="L888" s="56"/>
      <c r="M888" s="56"/>
      <c r="N888" s="56"/>
      <c r="O888" s="56"/>
      <c r="P888" s="24"/>
      <c r="Q888" s="55"/>
      <c r="R888" s="55">
        <v>15</v>
      </c>
      <c r="S888" s="24"/>
      <c r="T888"/>
      <c r="U888"/>
      <c r="V888"/>
      <c r="W888"/>
      <c r="X888"/>
      <c r="Y888"/>
      <c r="Z888"/>
      <c r="AA888"/>
      <c r="AB888"/>
      <c r="AC888"/>
      <c r="AD888"/>
      <c r="AE888"/>
      <c r="AF888"/>
      <c r="AG888"/>
      <c r="AH888"/>
      <c r="AI888"/>
      <c r="AJ888"/>
      <c r="AK888"/>
      <c r="AL888"/>
      <c r="AM888"/>
      <c r="AN888"/>
      <c r="AO888"/>
      <c r="AP888"/>
      <c r="AQ888"/>
      <c r="AR888"/>
      <c r="AS888"/>
      <c r="AT888"/>
      <c r="AU888"/>
      <c r="AV888"/>
      <c r="AW888"/>
      <c r="AX888"/>
      <c r="AY888"/>
      <c r="AZ888"/>
      <c r="BA888"/>
      <c r="BB888"/>
      <c r="BC888"/>
      <c r="BD888"/>
      <c r="BE888"/>
      <c r="BF888"/>
      <c r="BG888"/>
      <c r="BH888"/>
      <c r="BI888"/>
      <c r="BJ888"/>
      <c r="BK888"/>
      <c r="BL888"/>
      <c r="BM888"/>
      <c r="BN888"/>
    </row>
    <row r="889" spans="1:66" ht="20.100000000000001" customHeight="1" outlineLevel="2">
      <c r="A889" s="35" t="s">
        <v>293</v>
      </c>
      <c r="B889" s="41" t="s">
        <v>294</v>
      </c>
      <c r="C889" s="33" t="s">
        <v>642</v>
      </c>
      <c r="D889" s="70" t="s">
        <v>949</v>
      </c>
      <c r="E889" s="40">
        <v>3</v>
      </c>
      <c r="F889" s="33" t="s">
        <v>77</v>
      </c>
      <c r="G889" s="41" t="s">
        <v>78</v>
      </c>
      <c r="H889" s="99">
        <v>50</v>
      </c>
      <c r="I889" s="49">
        <v>48</v>
      </c>
      <c r="J889" s="49">
        <v>32</v>
      </c>
      <c r="K889" s="43">
        <v>0</v>
      </c>
      <c r="L889" s="49">
        <v>16</v>
      </c>
      <c r="M889" s="109"/>
      <c r="N889" s="92">
        <f>IF(H889&lt;25,1,1+(H889-25)/H889)</f>
        <v>1.5</v>
      </c>
      <c r="O889" s="109">
        <v>1</v>
      </c>
      <c r="P889" s="34">
        <f>J889*N889*O889</f>
        <v>48</v>
      </c>
      <c r="Q889" s="34">
        <f>L889*M889*N889</f>
        <v>0</v>
      </c>
      <c r="R889" s="34">
        <f>P889+Q889</f>
        <v>48</v>
      </c>
      <c r="S889" s="31"/>
      <c r="T889"/>
      <c r="U889"/>
      <c r="V889"/>
      <c r="W889"/>
      <c r="X889"/>
      <c r="Y889"/>
      <c r="Z889"/>
      <c r="AA889"/>
      <c r="AB889"/>
      <c r="AC889"/>
      <c r="AD889"/>
      <c r="AE889"/>
      <c r="AF889"/>
      <c r="AG889"/>
      <c r="AH889"/>
      <c r="AI889"/>
      <c r="AJ889"/>
      <c r="AK889"/>
      <c r="AL889"/>
      <c r="AM889"/>
      <c r="AN889"/>
      <c r="AO889"/>
      <c r="AP889"/>
      <c r="AQ889"/>
      <c r="AR889"/>
      <c r="AS889"/>
      <c r="AT889"/>
      <c r="AU889"/>
      <c r="AV889"/>
      <c r="AW889"/>
      <c r="AX889"/>
      <c r="AY889"/>
      <c r="AZ889"/>
      <c r="BA889"/>
      <c r="BB889"/>
      <c r="BC889"/>
      <c r="BD889"/>
      <c r="BE889"/>
      <c r="BF889"/>
      <c r="BG889"/>
      <c r="BH889"/>
      <c r="BI889"/>
      <c r="BJ889"/>
      <c r="BK889"/>
      <c r="BL889"/>
      <c r="BM889"/>
      <c r="BN889"/>
    </row>
    <row r="890" spans="1:66" ht="20.100000000000001" customHeight="1" outlineLevel="2">
      <c r="A890" s="57" t="s">
        <v>1362</v>
      </c>
      <c r="B890" s="60" t="s">
        <v>1363</v>
      </c>
      <c r="C890" s="57" t="s">
        <v>1504</v>
      </c>
      <c r="D890" s="70" t="s">
        <v>1502</v>
      </c>
      <c r="E890" s="62" t="s">
        <v>1444</v>
      </c>
      <c r="F890" s="33" t="s">
        <v>77</v>
      </c>
      <c r="G890" s="41" t="s">
        <v>1598</v>
      </c>
      <c r="H890" s="87" t="s">
        <v>1484</v>
      </c>
      <c r="I890" s="56" t="s">
        <v>1494</v>
      </c>
      <c r="J890" s="56" t="s">
        <v>1496</v>
      </c>
      <c r="K890" s="56" t="s">
        <v>1494</v>
      </c>
      <c r="L890" s="56" t="s">
        <v>1496</v>
      </c>
      <c r="M890" s="56">
        <v>2</v>
      </c>
      <c r="N890" s="92"/>
      <c r="O890" s="112"/>
      <c r="P890" s="69"/>
      <c r="Q890" s="69"/>
      <c r="R890" s="69">
        <v>32</v>
      </c>
      <c r="S890" s="68" t="s">
        <v>1498</v>
      </c>
      <c r="T890"/>
      <c r="U890"/>
      <c r="V890"/>
      <c r="W890"/>
      <c r="X890"/>
      <c r="Y890"/>
      <c r="Z890"/>
      <c r="AA890"/>
      <c r="AB890"/>
      <c r="AC890"/>
      <c r="AD890"/>
      <c r="AE890"/>
      <c r="AF890"/>
      <c r="AG890"/>
      <c r="AH890"/>
      <c r="AI890"/>
      <c r="AJ890"/>
      <c r="AK890"/>
      <c r="AL890"/>
      <c r="AM890"/>
      <c r="AN890"/>
      <c r="AO890"/>
      <c r="AP890"/>
      <c r="AQ890"/>
      <c r="AR890"/>
      <c r="AS890"/>
      <c r="AT890"/>
      <c r="AU890"/>
      <c r="AV890"/>
      <c r="AW890"/>
      <c r="AX890"/>
      <c r="AY890"/>
      <c r="AZ890"/>
      <c r="BA890"/>
      <c r="BB890"/>
      <c r="BC890"/>
      <c r="BD890"/>
      <c r="BE890"/>
      <c r="BF890"/>
      <c r="BG890"/>
      <c r="BH890"/>
      <c r="BI890"/>
      <c r="BJ890"/>
      <c r="BK890"/>
      <c r="BL890"/>
      <c r="BM890"/>
      <c r="BN890"/>
    </row>
    <row r="891" spans="1:66" ht="20.100000000000001" customHeight="1" outlineLevel="2">
      <c r="A891" s="33" t="s">
        <v>463</v>
      </c>
      <c r="B891" s="41" t="s">
        <v>464</v>
      </c>
      <c r="C891" s="33" t="s">
        <v>611</v>
      </c>
      <c r="D891" s="70" t="s">
        <v>949</v>
      </c>
      <c r="E891" s="47">
        <v>3</v>
      </c>
      <c r="F891" s="33" t="s">
        <v>77</v>
      </c>
      <c r="G891" s="41" t="s">
        <v>78</v>
      </c>
      <c r="H891" s="44">
        <v>48</v>
      </c>
      <c r="I891" s="48">
        <v>48</v>
      </c>
      <c r="J891" s="48">
        <v>40</v>
      </c>
      <c r="K891" s="48">
        <v>8</v>
      </c>
      <c r="L891" s="48">
        <v>0</v>
      </c>
      <c r="M891" s="109">
        <v>1</v>
      </c>
      <c r="N891" s="92">
        <f>IF(H891&lt;25,1,1+(H891-25)/H891)</f>
        <v>1.4791666666666667</v>
      </c>
      <c r="O891" s="109">
        <v>1</v>
      </c>
      <c r="P891" s="34">
        <f>J891*N891*O891</f>
        <v>59.166666666666671</v>
      </c>
      <c r="Q891" s="34">
        <f>K891*M891*N891</f>
        <v>11.833333333333334</v>
      </c>
      <c r="R891" s="34">
        <f>P891+Q891</f>
        <v>71</v>
      </c>
      <c r="S891" s="31"/>
      <c r="T891"/>
      <c r="U891"/>
      <c r="V891"/>
      <c r="W891"/>
      <c r="X891"/>
      <c r="Y891"/>
      <c r="Z891"/>
      <c r="AA891"/>
      <c r="AB891"/>
      <c r="AC891"/>
      <c r="AD891"/>
      <c r="AE891"/>
      <c r="AF891"/>
      <c r="AG891"/>
      <c r="AH891"/>
      <c r="AI891"/>
      <c r="AJ891"/>
      <c r="AK891"/>
      <c r="AL891"/>
      <c r="AM891"/>
      <c r="AN891"/>
      <c r="AO891"/>
      <c r="AP891"/>
      <c r="AQ891"/>
      <c r="AR891"/>
      <c r="AS891"/>
      <c r="AT891"/>
      <c r="AU891"/>
      <c r="AV891"/>
      <c r="AW891"/>
      <c r="AX891"/>
      <c r="AY891"/>
      <c r="AZ891"/>
      <c r="BA891"/>
      <c r="BB891"/>
      <c r="BC891"/>
      <c r="BD891"/>
      <c r="BE891"/>
      <c r="BF891"/>
      <c r="BG891"/>
      <c r="BH891"/>
      <c r="BI891"/>
      <c r="BJ891"/>
      <c r="BK891"/>
      <c r="BL891"/>
      <c r="BM891"/>
      <c r="BN891"/>
    </row>
    <row r="892" spans="1:66" ht="20.100000000000001" customHeight="1" outlineLevel="2">
      <c r="A892" s="57" t="s">
        <v>1434</v>
      </c>
      <c r="B892" s="60" t="s">
        <v>1435</v>
      </c>
      <c r="C892" s="57" t="s">
        <v>1631</v>
      </c>
      <c r="D892" s="70" t="s">
        <v>1632</v>
      </c>
      <c r="E892" s="62" t="s">
        <v>1444</v>
      </c>
      <c r="F892" s="33" t="s">
        <v>77</v>
      </c>
      <c r="G892" s="41" t="s">
        <v>1649</v>
      </c>
      <c r="H892" s="87">
        <v>47</v>
      </c>
      <c r="I892" s="56" t="s">
        <v>1494</v>
      </c>
      <c r="J892" s="56" t="s">
        <v>1497</v>
      </c>
      <c r="K892" s="56" t="s">
        <v>1453</v>
      </c>
      <c r="L892" s="56" t="s">
        <v>1495</v>
      </c>
      <c r="M892" s="56">
        <v>2</v>
      </c>
      <c r="N892" s="92"/>
      <c r="O892" s="112"/>
      <c r="P892" s="69"/>
      <c r="Q892" s="69"/>
      <c r="R892" s="69">
        <v>28</v>
      </c>
      <c r="S892" s="68" t="s">
        <v>1498</v>
      </c>
      <c r="T892"/>
      <c r="U892"/>
      <c r="V892"/>
      <c r="W892"/>
      <c r="X892"/>
      <c r="Y892"/>
      <c r="Z892"/>
      <c r="AA892"/>
      <c r="AB892"/>
      <c r="AC892"/>
      <c r="AD892"/>
      <c r="AE892"/>
      <c r="AF892"/>
      <c r="AG892"/>
      <c r="AH892"/>
      <c r="AI892"/>
      <c r="AJ892"/>
      <c r="AK892"/>
      <c r="AL892"/>
      <c r="AM892"/>
      <c r="AN892"/>
      <c r="AO892"/>
      <c r="AP892"/>
      <c r="AQ892"/>
      <c r="AR892"/>
      <c r="AS892"/>
      <c r="AT892"/>
      <c r="AU892"/>
      <c r="AV892"/>
      <c r="AW892"/>
      <c r="AX892"/>
      <c r="AY892"/>
      <c r="AZ892"/>
      <c r="BA892"/>
      <c r="BB892"/>
      <c r="BC892"/>
      <c r="BD892"/>
      <c r="BE892"/>
      <c r="BF892"/>
      <c r="BG892"/>
      <c r="BH892"/>
      <c r="BI892"/>
      <c r="BJ892"/>
      <c r="BK892"/>
      <c r="BL892"/>
      <c r="BM892"/>
      <c r="BN892"/>
    </row>
    <row r="893" spans="1:66" ht="20.100000000000001" customHeight="1" outlineLevel="2">
      <c r="A893" s="24"/>
      <c r="B893" s="55"/>
      <c r="C893" s="24" t="s">
        <v>1230</v>
      </c>
      <c r="D893" s="70" t="s">
        <v>1223</v>
      </c>
      <c r="E893" s="55">
        <v>14</v>
      </c>
      <c r="F893" s="33" t="s">
        <v>77</v>
      </c>
      <c r="G893" s="41" t="s">
        <v>78</v>
      </c>
      <c r="H893" s="90">
        <v>7</v>
      </c>
      <c r="I893" s="56"/>
      <c r="J893" s="56"/>
      <c r="K893" s="56"/>
      <c r="L893" s="56"/>
      <c r="M893" s="56"/>
      <c r="N893" s="92">
        <f>IF(H893&lt;25,1,1+(H893-25)/H893)</f>
        <v>1</v>
      </c>
      <c r="O893" s="56"/>
      <c r="P893" s="24"/>
      <c r="Q893" s="55"/>
      <c r="R893" s="55">
        <f>0.3*13*H893</f>
        <v>27.3</v>
      </c>
      <c r="S893" s="24" t="s">
        <v>1235</v>
      </c>
      <c r="T893"/>
      <c r="U893"/>
      <c r="V893"/>
      <c r="W893"/>
      <c r="X893"/>
      <c r="Y893"/>
      <c r="Z893"/>
      <c r="AA893"/>
      <c r="AB893"/>
      <c r="AC893"/>
      <c r="AD893"/>
      <c r="AE893"/>
      <c r="AF893"/>
      <c r="AG893"/>
      <c r="AH893"/>
      <c r="AI893"/>
      <c r="AJ893"/>
      <c r="AK893"/>
      <c r="AL893"/>
      <c r="AM893"/>
      <c r="AN893"/>
      <c r="AO893"/>
      <c r="AP893"/>
      <c r="AQ893"/>
      <c r="AR893"/>
      <c r="AS893"/>
      <c r="AT893"/>
      <c r="AU893"/>
      <c r="AV893"/>
      <c r="AW893"/>
      <c r="AX893"/>
      <c r="AY893"/>
      <c r="AZ893"/>
      <c r="BA893"/>
      <c r="BB893"/>
      <c r="BC893"/>
      <c r="BD893"/>
      <c r="BE893"/>
      <c r="BF893"/>
      <c r="BG893"/>
      <c r="BH893"/>
      <c r="BI893"/>
      <c r="BJ893"/>
      <c r="BK893"/>
      <c r="BL893"/>
      <c r="BM893"/>
      <c r="BN893"/>
    </row>
    <row r="894" spans="1:66" ht="20.100000000000001" customHeight="1" outlineLevel="2">
      <c r="A894" s="24"/>
      <c r="B894" s="41"/>
      <c r="C894" s="33" t="s">
        <v>611</v>
      </c>
      <c r="D894" s="70" t="s">
        <v>593</v>
      </c>
      <c r="E894" s="55"/>
      <c r="F894" s="33" t="s">
        <v>77</v>
      </c>
      <c r="G894" s="41" t="s">
        <v>78</v>
      </c>
      <c r="H894" s="56">
        <v>2</v>
      </c>
      <c r="I894" s="56"/>
      <c r="J894" s="56"/>
      <c r="K894" s="56"/>
      <c r="L894" s="56"/>
      <c r="M894" s="56"/>
      <c r="N894" s="56"/>
      <c r="O894" s="56"/>
      <c r="P894" s="24"/>
      <c r="Q894" s="55"/>
      <c r="R894" s="54">
        <f>H894*14</f>
        <v>28</v>
      </c>
      <c r="S894" s="24"/>
      <c r="T894"/>
      <c r="U894"/>
      <c r="V894"/>
      <c r="W894"/>
      <c r="X894"/>
      <c r="Y894"/>
      <c r="Z894"/>
      <c r="AA894"/>
      <c r="AB894"/>
      <c r="AC894"/>
      <c r="AD894"/>
      <c r="AE894"/>
      <c r="AF894"/>
      <c r="AG894"/>
      <c r="AH894"/>
      <c r="AI894"/>
      <c r="AJ894"/>
      <c r="AK894"/>
      <c r="AL894"/>
      <c r="AM894"/>
      <c r="AN894"/>
      <c r="AO894"/>
      <c r="AP894"/>
      <c r="AQ894"/>
      <c r="AR894"/>
      <c r="AS894"/>
      <c r="AT894"/>
      <c r="AU894"/>
      <c r="AV894"/>
      <c r="AW894"/>
      <c r="AX894"/>
      <c r="AY894"/>
      <c r="AZ894"/>
      <c r="BA894"/>
      <c r="BB894"/>
      <c r="BC894"/>
      <c r="BD894"/>
      <c r="BE894"/>
      <c r="BF894"/>
      <c r="BG894"/>
      <c r="BH894"/>
      <c r="BI894"/>
      <c r="BJ894"/>
      <c r="BK894"/>
      <c r="BL894"/>
      <c r="BM894"/>
      <c r="BN894"/>
    </row>
    <row r="895" spans="1:66" ht="20.100000000000001" customHeight="1" outlineLevel="2">
      <c r="A895" s="65"/>
      <c r="B895" s="66"/>
      <c r="C895" s="65"/>
      <c r="D895" s="70" t="s">
        <v>1719</v>
      </c>
      <c r="E895" s="66"/>
      <c r="F895" s="33" t="s">
        <v>77</v>
      </c>
      <c r="G895" s="41" t="s">
        <v>1739</v>
      </c>
      <c r="H895" s="56"/>
      <c r="I895" s="67"/>
      <c r="J895" s="67"/>
      <c r="K895" s="67"/>
      <c r="L895" s="67"/>
      <c r="M895" s="112"/>
      <c r="N895" s="118"/>
      <c r="O895" s="112"/>
      <c r="P895" s="69"/>
      <c r="Q895" s="69"/>
      <c r="R895" s="69">
        <v>20</v>
      </c>
      <c r="S895" s="68" t="s">
        <v>1735</v>
      </c>
      <c r="T895"/>
      <c r="U895"/>
      <c r="V895"/>
      <c r="W895"/>
      <c r="X895"/>
      <c r="Y895"/>
      <c r="Z895"/>
      <c r="AA895"/>
      <c r="AB895"/>
      <c r="AC895"/>
      <c r="AD895"/>
      <c r="AE895"/>
      <c r="AF895"/>
      <c r="AG895"/>
      <c r="AH895"/>
      <c r="AI895"/>
      <c r="AJ895"/>
      <c r="AK895"/>
      <c r="AL895"/>
      <c r="AM895"/>
      <c r="AN895"/>
      <c r="AO895"/>
      <c r="AP895"/>
      <c r="AQ895"/>
      <c r="AR895"/>
      <c r="AS895"/>
      <c r="AT895"/>
      <c r="AU895"/>
      <c r="AV895"/>
      <c r="AW895"/>
      <c r="AX895"/>
      <c r="AY895"/>
      <c r="AZ895"/>
      <c r="BA895"/>
      <c r="BB895"/>
      <c r="BC895"/>
      <c r="BD895"/>
      <c r="BE895"/>
      <c r="BF895"/>
      <c r="BG895"/>
      <c r="BH895"/>
      <c r="BI895"/>
      <c r="BJ895"/>
      <c r="BK895"/>
      <c r="BL895"/>
      <c r="BM895"/>
      <c r="BN895"/>
    </row>
    <row r="896" spans="1:66" ht="20.100000000000001" customHeight="1" outlineLevel="2">
      <c r="A896" s="65"/>
      <c r="B896" s="66"/>
      <c r="C896" s="65"/>
      <c r="D896" s="70" t="s">
        <v>1702</v>
      </c>
      <c r="E896" s="66"/>
      <c r="F896" s="33" t="s">
        <v>77</v>
      </c>
      <c r="G896" s="41" t="s">
        <v>763</v>
      </c>
      <c r="H896" s="56">
        <v>10</v>
      </c>
      <c r="I896" s="67"/>
      <c r="J896" s="67"/>
      <c r="K896" s="67"/>
      <c r="L896" s="67"/>
      <c r="M896" s="112"/>
      <c r="N896" s="118"/>
      <c r="O896" s="112"/>
      <c r="P896" s="69"/>
      <c r="Q896" s="69"/>
      <c r="R896" s="69">
        <f>2*H896</f>
        <v>20</v>
      </c>
      <c r="S896" s="68" t="s">
        <v>1703</v>
      </c>
      <c r="T896"/>
      <c r="U896"/>
      <c r="V896"/>
      <c r="W896"/>
      <c r="X896"/>
      <c r="Y896"/>
      <c r="Z896"/>
      <c r="AA896"/>
      <c r="AB896"/>
      <c r="AC896"/>
      <c r="AD896"/>
      <c r="AE896"/>
      <c r="AF896"/>
      <c r="AG896"/>
      <c r="AH896"/>
      <c r="AI896"/>
      <c r="AJ896"/>
      <c r="AK896"/>
      <c r="AL896"/>
      <c r="AM896"/>
      <c r="AN896"/>
      <c r="AO896"/>
      <c r="AP896"/>
      <c r="AQ896"/>
      <c r="AR896"/>
      <c r="AS896"/>
      <c r="AT896"/>
      <c r="AU896"/>
      <c r="AV896"/>
      <c r="AW896"/>
      <c r="AX896"/>
      <c r="AY896"/>
      <c r="AZ896"/>
      <c r="BA896"/>
      <c r="BB896"/>
      <c r="BC896"/>
      <c r="BD896"/>
      <c r="BE896"/>
      <c r="BF896"/>
      <c r="BG896"/>
      <c r="BH896"/>
      <c r="BI896"/>
      <c r="BJ896"/>
      <c r="BK896"/>
      <c r="BL896"/>
      <c r="BM896"/>
      <c r="BN896"/>
    </row>
    <row r="897" spans="1:66" ht="20.100000000000001" customHeight="1" outlineLevel="1">
      <c r="A897" s="65"/>
      <c r="B897" s="66"/>
      <c r="C897" s="65"/>
      <c r="D897" s="70"/>
      <c r="E897" s="66"/>
      <c r="F897" s="125" t="s">
        <v>1869</v>
      </c>
      <c r="G897" s="41"/>
      <c r="H897" s="56"/>
      <c r="I897" s="67"/>
      <c r="J897" s="67"/>
      <c r="K897" s="67"/>
      <c r="L897" s="67"/>
      <c r="M897" s="112"/>
      <c r="N897" s="118"/>
      <c r="O897" s="112"/>
      <c r="P897" s="69"/>
      <c r="Q897" s="69"/>
      <c r="R897" s="69">
        <f>SUBTOTAL(9,R885:R896)</f>
        <v>390.173417721519</v>
      </c>
      <c r="S897" s="68"/>
      <c r="T897" s="18"/>
      <c r="U897" s="18"/>
      <c r="V897" s="18"/>
      <c r="W897" s="18"/>
      <c r="X897" s="18"/>
      <c r="Y897" s="18"/>
      <c r="Z897" s="18"/>
      <c r="AA897" s="18"/>
      <c r="AB897" s="18"/>
      <c r="AC897" s="18"/>
      <c r="AD897" s="18"/>
      <c r="AE897" s="18"/>
      <c r="AF897" s="18"/>
      <c r="AG897" s="18"/>
      <c r="AH897" s="18"/>
      <c r="AI897" s="18"/>
      <c r="AJ897" s="18"/>
      <c r="AK897" s="18"/>
      <c r="AL897" s="18"/>
      <c r="AM897" s="18"/>
      <c r="AN897" s="18"/>
      <c r="AO897" s="18"/>
      <c r="AP897" s="18"/>
      <c r="AQ897" s="18"/>
      <c r="AR897" s="18"/>
      <c r="AS897" s="18"/>
      <c r="AT897" s="18"/>
      <c r="AU897" s="18"/>
      <c r="AV897" s="18"/>
      <c r="AW897" s="18"/>
      <c r="AX897" s="18"/>
      <c r="AY897" s="18"/>
      <c r="AZ897" s="18"/>
      <c r="BA897" s="18"/>
      <c r="BB897" s="18"/>
      <c r="BC897" s="18"/>
      <c r="BD897" s="18"/>
      <c r="BE897" s="18"/>
      <c r="BF897" s="18"/>
      <c r="BG897" s="18"/>
      <c r="BH897" s="18"/>
      <c r="BI897" s="18"/>
      <c r="BJ897" s="18"/>
      <c r="BK897" s="18"/>
      <c r="BL897" s="18"/>
      <c r="BM897" s="18"/>
      <c r="BN897" s="18"/>
    </row>
    <row r="898" spans="1:66" ht="20.100000000000001" customHeight="1" outlineLevel="2">
      <c r="A898" s="58" t="s">
        <v>1098</v>
      </c>
      <c r="B898" s="63" t="s">
        <v>1099</v>
      </c>
      <c r="C898" s="57" t="s">
        <v>642</v>
      </c>
      <c r="D898" s="70" t="s">
        <v>1082</v>
      </c>
      <c r="E898" s="61">
        <v>1</v>
      </c>
      <c r="F898" s="33" t="s">
        <v>69</v>
      </c>
      <c r="G898" s="41" t="s">
        <v>70</v>
      </c>
      <c r="H898" s="100">
        <v>37</v>
      </c>
      <c r="I898" s="56">
        <v>0</v>
      </c>
      <c r="J898" s="56">
        <v>0</v>
      </c>
      <c r="K898" s="56">
        <v>0</v>
      </c>
      <c r="L898" s="56">
        <v>0</v>
      </c>
      <c r="M898" s="56"/>
      <c r="N898" s="92">
        <f>IF(H898&lt;25,1,1+(H898-25)/H898)</f>
        <v>1.3243243243243243</v>
      </c>
      <c r="O898" s="117">
        <v>1</v>
      </c>
      <c r="P898" s="24"/>
      <c r="Q898" s="64">
        <f>N898*E898*32</f>
        <v>42.378378378378379</v>
      </c>
      <c r="R898" s="64">
        <f>P898+Q898</f>
        <v>42.378378378378379</v>
      </c>
      <c r="S898" s="24"/>
      <c r="T898"/>
      <c r="U898"/>
      <c r="V898"/>
      <c r="W898"/>
      <c r="X898"/>
      <c r="Y898"/>
      <c r="Z898"/>
      <c r="AA898"/>
      <c r="AB898"/>
      <c r="AC898"/>
      <c r="AD898"/>
      <c r="AE898"/>
      <c r="AF898"/>
      <c r="AG898"/>
      <c r="AH898"/>
      <c r="AI898"/>
      <c r="AJ898"/>
      <c r="AK898"/>
      <c r="AL898"/>
      <c r="AM898"/>
      <c r="AN898"/>
      <c r="AO898"/>
      <c r="AP898"/>
      <c r="AQ898"/>
      <c r="AR898"/>
      <c r="AS898"/>
      <c r="AT898"/>
      <c r="AU898"/>
      <c r="AV898"/>
      <c r="AW898"/>
      <c r="AX898"/>
      <c r="AY898"/>
      <c r="AZ898"/>
      <c r="BA898"/>
      <c r="BB898"/>
      <c r="BC898"/>
      <c r="BD898"/>
      <c r="BE898"/>
      <c r="BF898"/>
      <c r="BG898"/>
      <c r="BH898"/>
      <c r="BI898"/>
      <c r="BJ898"/>
      <c r="BK898"/>
      <c r="BL898"/>
      <c r="BM898"/>
      <c r="BN898"/>
    </row>
    <row r="899" spans="1:66" ht="20.100000000000001" customHeight="1" outlineLevel="2">
      <c r="A899" s="33" t="s">
        <v>515</v>
      </c>
      <c r="B899" s="41" t="s">
        <v>516</v>
      </c>
      <c r="C899" s="33" t="s">
        <v>611</v>
      </c>
      <c r="D899" s="70" t="s">
        <v>949</v>
      </c>
      <c r="E899" s="47">
        <v>3</v>
      </c>
      <c r="F899" s="33" t="s">
        <v>69</v>
      </c>
      <c r="G899" s="41" t="s">
        <v>70</v>
      </c>
      <c r="H899" s="44">
        <v>10</v>
      </c>
      <c r="I899" s="48">
        <v>48</v>
      </c>
      <c r="J899" s="48">
        <v>40</v>
      </c>
      <c r="K899" s="48">
        <v>8</v>
      </c>
      <c r="L899" s="48">
        <v>0</v>
      </c>
      <c r="M899" s="109">
        <v>1</v>
      </c>
      <c r="N899" s="92">
        <f>IF(H899&lt;25,1,1+(H899-25)/H899)</f>
        <v>1</v>
      </c>
      <c r="O899" s="109">
        <v>1</v>
      </c>
      <c r="P899" s="34">
        <f>J899*N899*O899</f>
        <v>40</v>
      </c>
      <c r="Q899" s="34">
        <f>K899*M899*N899</f>
        <v>8</v>
      </c>
      <c r="R899" s="34">
        <f>P899+Q899</f>
        <v>48</v>
      </c>
      <c r="S899" s="31"/>
      <c r="T899"/>
      <c r="U899"/>
      <c r="V899"/>
      <c r="W899"/>
      <c r="X899"/>
      <c r="Y899"/>
      <c r="Z899"/>
      <c r="AA899"/>
      <c r="AB899"/>
      <c r="AC899"/>
      <c r="AD899"/>
      <c r="AE899"/>
      <c r="AF899"/>
      <c r="AG899"/>
      <c r="AH899"/>
      <c r="AI899"/>
      <c r="AJ899"/>
      <c r="AK899"/>
      <c r="AL899"/>
      <c r="AM899"/>
      <c r="AN899"/>
      <c r="AO899"/>
      <c r="AP899"/>
      <c r="AQ899"/>
      <c r="AR899"/>
      <c r="AS899"/>
      <c r="AT899"/>
      <c r="AU899"/>
      <c r="AV899"/>
      <c r="AW899"/>
      <c r="AX899"/>
      <c r="AY899"/>
      <c r="AZ899"/>
      <c r="BA899"/>
      <c r="BB899"/>
      <c r="BC899"/>
      <c r="BD899"/>
      <c r="BE899"/>
      <c r="BF899"/>
      <c r="BG899"/>
      <c r="BH899"/>
      <c r="BI899"/>
      <c r="BJ899"/>
      <c r="BK899"/>
      <c r="BL899"/>
      <c r="BM899"/>
      <c r="BN899"/>
    </row>
    <row r="900" spans="1:66" ht="20.100000000000001" customHeight="1" outlineLevel="2">
      <c r="A900" s="57" t="s">
        <v>1294</v>
      </c>
      <c r="B900" s="60" t="s">
        <v>1295</v>
      </c>
      <c r="C900" s="57" t="s">
        <v>1509</v>
      </c>
      <c r="D900" s="70" t="s">
        <v>1502</v>
      </c>
      <c r="E900" s="62" t="s">
        <v>1444</v>
      </c>
      <c r="F900" s="33" t="s">
        <v>69</v>
      </c>
      <c r="G900" s="41" t="s">
        <v>1557</v>
      </c>
      <c r="H900" s="87">
        <v>9</v>
      </c>
      <c r="I900" s="56" t="s">
        <v>1494</v>
      </c>
      <c r="J900" s="56" t="s">
        <v>1495</v>
      </c>
      <c r="K900" s="56" t="s">
        <v>1494</v>
      </c>
      <c r="L900" s="56" t="s">
        <v>1495</v>
      </c>
      <c r="M900" s="56">
        <v>1</v>
      </c>
      <c r="N900" s="92"/>
      <c r="O900" s="112"/>
      <c r="P900" s="69"/>
      <c r="Q900" s="69"/>
      <c r="R900" s="69">
        <v>16</v>
      </c>
      <c r="S900" s="68" t="s">
        <v>1498</v>
      </c>
      <c r="T900"/>
      <c r="U900"/>
      <c r="V900"/>
      <c r="W900"/>
      <c r="X900"/>
      <c r="Y900"/>
      <c r="Z900"/>
      <c r="AA900"/>
      <c r="AB900"/>
      <c r="AC900"/>
      <c r="AD900"/>
      <c r="AE900"/>
      <c r="AF900"/>
      <c r="AG900"/>
      <c r="AH900"/>
      <c r="AI900"/>
      <c r="AJ900"/>
      <c r="AK900"/>
      <c r="AL900"/>
      <c r="AM900"/>
      <c r="AN900"/>
      <c r="AO900"/>
      <c r="AP900"/>
      <c r="AQ900"/>
      <c r="AR900"/>
      <c r="AS900"/>
      <c r="AT900"/>
      <c r="AU900"/>
      <c r="AV900"/>
      <c r="AW900"/>
      <c r="AX900"/>
      <c r="AY900"/>
      <c r="AZ900"/>
      <c r="BA900"/>
      <c r="BB900"/>
      <c r="BC900"/>
      <c r="BD900"/>
      <c r="BE900"/>
      <c r="BF900"/>
      <c r="BG900"/>
      <c r="BH900"/>
      <c r="BI900"/>
      <c r="BJ900"/>
      <c r="BK900"/>
      <c r="BL900"/>
      <c r="BM900"/>
      <c r="BN900"/>
    </row>
    <row r="901" spans="1:66" ht="20.100000000000001" customHeight="1" outlineLevel="2">
      <c r="A901" s="24"/>
      <c r="B901" s="41" t="s">
        <v>1031</v>
      </c>
      <c r="C901" s="24"/>
      <c r="D901" s="70" t="s">
        <v>822</v>
      </c>
      <c r="E901" s="55"/>
      <c r="F901" s="33" t="s">
        <v>69</v>
      </c>
      <c r="G901" s="41" t="s">
        <v>70</v>
      </c>
      <c r="H901" s="56"/>
      <c r="I901" s="56"/>
      <c r="J901" s="56"/>
      <c r="K901" s="56"/>
      <c r="L901" s="56"/>
      <c r="M901" s="56"/>
      <c r="N901" s="56"/>
      <c r="O901" s="56"/>
      <c r="P901" s="24"/>
      <c r="Q901" s="55"/>
      <c r="R901" s="55">
        <v>15</v>
      </c>
      <c r="S901" s="24"/>
      <c r="T901"/>
      <c r="U901"/>
      <c r="V901"/>
      <c r="W901"/>
      <c r="X901"/>
      <c r="Y901"/>
      <c r="Z901"/>
      <c r="AA901"/>
      <c r="AB901"/>
      <c r="AC901"/>
      <c r="AD901"/>
      <c r="AE901"/>
      <c r="AF901"/>
      <c r="AG901"/>
      <c r="AH901"/>
      <c r="AI901"/>
      <c r="AJ901"/>
      <c r="AK901"/>
      <c r="AL901"/>
      <c r="AM901"/>
      <c r="AN901"/>
      <c r="AO901"/>
      <c r="AP901"/>
      <c r="AQ901"/>
      <c r="AR901"/>
      <c r="AS901"/>
      <c r="AT901"/>
      <c r="AU901"/>
      <c r="AV901"/>
      <c r="AW901"/>
      <c r="AX901"/>
      <c r="AY901"/>
      <c r="AZ901"/>
      <c r="BA901"/>
      <c r="BB901"/>
      <c r="BC901"/>
      <c r="BD901"/>
      <c r="BE901"/>
      <c r="BF901"/>
      <c r="BG901"/>
      <c r="BH901"/>
      <c r="BI901"/>
      <c r="BJ901"/>
      <c r="BK901"/>
      <c r="BL901"/>
      <c r="BM901"/>
      <c r="BN901"/>
    </row>
    <row r="902" spans="1:66" ht="20.100000000000001" customHeight="1" outlineLevel="2">
      <c r="A902" s="24"/>
      <c r="B902" s="55"/>
      <c r="C902" s="24" t="s">
        <v>642</v>
      </c>
      <c r="D902" s="70" t="s">
        <v>1223</v>
      </c>
      <c r="E902" s="55">
        <v>14</v>
      </c>
      <c r="F902" s="33" t="s">
        <v>69</v>
      </c>
      <c r="G902" s="41" t="s">
        <v>70</v>
      </c>
      <c r="H902" s="90">
        <v>3</v>
      </c>
      <c r="I902" s="56"/>
      <c r="J902" s="56"/>
      <c r="K902" s="56"/>
      <c r="L902" s="56"/>
      <c r="M902" s="56"/>
      <c r="N902" s="92">
        <f>IF(H902&lt;25,1,1+(H902-25)/H902)</f>
        <v>1</v>
      </c>
      <c r="O902" s="56"/>
      <c r="P902" s="24"/>
      <c r="Q902" s="55"/>
      <c r="R902" s="55">
        <f>0.3*13*H902</f>
        <v>11.7</v>
      </c>
      <c r="S902" s="24" t="s">
        <v>1235</v>
      </c>
      <c r="T902"/>
      <c r="U902"/>
      <c r="V902"/>
      <c r="W902"/>
      <c r="X902"/>
      <c r="Y902"/>
      <c r="Z902"/>
      <c r="AA902"/>
      <c r="AB902"/>
      <c r="AC902"/>
      <c r="AD902"/>
      <c r="AE902"/>
      <c r="AF902"/>
      <c r="AG902"/>
      <c r="AH902"/>
      <c r="AI902"/>
      <c r="AJ902"/>
      <c r="AK902"/>
      <c r="AL902"/>
      <c r="AM902"/>
      <c r="AN902"/>
      <c r="AO902"/>
      <c r="AP902"/>
      <c r="AQ902"/>
      <c r="AR902"/>
      <c r="AS902"/>
      <c r="AT902"/>
      <c r="AU902"/>
      <c r="AV902"/>
      <c r="AW902"/>
      <c r="AX902"/>
      <c r="AY902"/>
      <c r="AZ902"/>
      <c r="BA902"/>
      <c r="BB902"/>
      <c r="BC902"/>
      <c r="BD902"/>
      <c r="BE902"/>
      <c r="BF902"/>
      <c r="BG902"/>
      <c r="BH902"/>
      <c r="BI902"/>
      <c r="BJ902"/>
      <c r="BK902"/>
      <c r="BL902"/>
      <c r="BM902"/>
      <c r="BN902"/>
    </row>
    <row r="903" spans="1:66" ht="20.100000000000001" customHeight="1" outlineLevel="2">
      <c r="A903" s="65"/>
      <c r="B903" s="66"/>
      <c r="C903" s="65"/>
      <c r="D903" s="70" t="s">
        <v>1702</v>
      </c>
      <c r="E903" s="66"/>
      <c r="F903" s="33" t="s">
        <v>69</v>
      </c>
      <c r="G903" s="41" t="s">
        <v>764</v>
      </c>
      <c r="H903" s="56">
        <v>8</v>
      </c>
      <c r="I903" s="67"/>
      <c r="J903" s="67"/>
      <c r="K903" s="67"/>
      <c r="L903" s="67"/>
      <c r="M903" s="112"/>
      <c r="N903" s="118"/>
      <c r="O903" s="112"/>
      <c r="P903" s="69"/>
      <c r="Q903" s="69"/>
      <c r="R903" s="69">
        <f>2*H903</f>
        <v>16</v>
      </c>
      <c r="S903" s="68" t="s">
        <v>1703</v>
      </c>
      <c r="T903"/>
      <c r="U903"/>
      <c r="V903"/>
      <c r="W903"/>
      <c r="X903"/>
      <c r="Y903"/>
      <c r="Z903"/>
      <c r="AA903"/>
      <c r="AB903"/>
      <c r="AC903"/>
      <c r="AD903"/>
      <c r="AE903"/>
      <c r="AF903"/>
      <c r="AG903"/>
      <c r="AH903"/>
      <c r="AI903"/>
      <c r="AJ903"/>
      <c r="AK903"/>
      <c r="AL903"/>
      <c r="AM903"/>
      <c r="AN903"/>
      <c r="AO903"/>
      <c r="AP903"/>
      <c r="AQ903"/>
      <c r="AR903"/>
      <c r="AS903"/>
      <c r="AT903"/>
      <c r="AU903"/>
      <c r="AV903"/>
      <c r="AW903"/>
      <c r="AX903"/>
      <c r="AY903"/>
      <c r="AZ903"/>
      <c r="BA903"/>
      <c r="BB903"/>
      <c r="BC903"/>
      <c r="BD903"/>
      <c r="BE903"/>
      <c r="BF903"/>
      <c r="BG903"/>
      <c r="BH903"/>
      <c r="BI903"/>
      <c r="BJ903"/>
      <c r="BK903"/>
      <c r="BL903"/>
      <c r="BM903"/>
      <c r="BN903"/>
    </row>
    <row r="904" spans="1:66" ht="20.100000000000001" customHeight="1" outlineLevel="2">
      <c r="A904" s="24"/>
      <c r="B904" s="41"/>
      <c r="C904" s="33" t="s">
        <v>611</v>
      </c>
      <c r="D904" s="70" t="s">
        <v>593</v>
      </c>
      <c r="E904" s="55"/>
      <c r="F904" s="33" t="s">
        <v>69</v>
      </c>
      <c r="G904" s="41" t="s">
        <v>764</v>
      </c>
      <c r="H904" s="56">
        <v>3</v>
      </c>
      <c r="I904" s="56"/>
      <c r="J904" s="56"/>
      <c r="K904" s="56"/>
      <c r="L904" s="56"/>
      <c r="M904" s="56"/>
      <c r="N904" s="56"/>
      <c r="O904" s="56"/>
      <c r="P904" s="24"/>
      <c r="Q904" s="55"/>
      <c r="R904" s="54">
        <f>H904*14</f>
        <v>42</v>
      </c>
      <c r="S904" s="24"/>
      <c r="T904"/>
      <c r="U904"/>
      <c r="V904"/>
      <c r="W904"/>
      <c r="X904"/>
      <c r="Y904"/>
      <c r="Z904"/>
      <c r="AA904"/>
      <c r="AB904"/>
      <c r="AC904"/>
      <c r="AD904"/>
      <c r="AE904"/>
      <c r="AF904"/>
      <c r="AG904"/>
      <c r="AH904"/>
      <c r="AI904"/>
      <c r="AJ904"/>
      <c r="AK904"/>
      <c r="AL904"/>
      <c r="AM904"/>
      <c r="AN904"/>
      <c r="AO904"/>
      <c r="AP904"/>
      <c r="AQ904"/>
      <c r="AR904"/>
      <c r="AS904"/>
      <c r="AT904"/>
      <c r="AU904"/>
      <c r="AV904"/>
      <c r="AW904"/>
      <c r="AX904"/>
      <c r="AY904"/>
      <c r="AZ904"/>
      <c r="BA904"/>
      <c r="BB904"/>
      <c r="BC904"/>
      <c r="BD904"/>
      <c r="BE904"/>
      <c r="BF904"/>
      <c r="BG904"/>
      <c r="BH904"/>
      <c r="BI904"/>
      <c r="BJ904"/>
      <c r="BK904"/>
      <c r="BL904"/>
      <c r="BM904"/>
      <c r="BN904"/>
    </row>
    <row r="905" spans="1:66" ht="20.100000000000001" customHeight="1" outlineLevel="1">
      <c r="A905" s="24"/>
      <c r="B905" s="41"/>
      <c r="C905" s="33"/>
      <c r="D905" s="70"/>
      <c r="E905" s="55"/>
      <c r="F905" s="125" t="s">
        <v>1870</v>
      </c>
      <c r="G905" s="41"/>
      <c r="H905" s="56"/>
      <c r="I905" s="56"/>
      <c r="J905" s="56"/>
      <c r="K905" s="56"/>
      <c r="L905" s="56"/>
      <c r="M905" s="56"/>
      <c r="N905" s="56"/>
      <c r="O905" s="56"/>
      <c r="P905" s="24"/>
      <c r="Q905" s="55"/>
      <c r="R905" s="54">
        <f>SUBTOTAL(9,R898:R904)</f>
        <v>191.07837837837837</v>
      </c>
      <c r="S905" s="24"/>
      <c r="T905" s="18"/>
      <c r="U905" s="18"/>
      <c r="V905" s="18"/>
      <c r="W905" s="18"/>
      <c r="X905" s="18"/>
      <c r="Y905" s="18"/>
      <c r="Z905" s="18"/>
      <c r="AA905" s="18"/>
      <c r="AB905" s="18"/>
      <c r="AC905" s="18"/>
      <c r="AD905" s="18"/>
      <c r="AE905" s="18"/>
      <c r="AF905" s="18"/>
      <c r="AG905" s="18"/>
      <c r="AH905" s="18"/>
      <c r="AI905" s="18"/>
      <c r="AJ905" s="18"/>
      <c r="AK905" s="18"/>
      <c r="AL905" s="18"/>
      <c r="AM905" s="18"/>
      <c r="AN905" s="18"/>
      <c r="AO905" s="18"/>
      <c r="AP905" s="18"/>
      <c r="AQ905" s="18"/>
      <c r="AR905" s="18"/>
      <c r="AS905" s="18"/>
      <c r="AT905" s="18"/>
      <c r="AU905" s="18"/>
      <c r="AV905" s="18"/>
      <c r="AW905" s="18"/>
      <c r="AX905" s="18"/>
      <c r="AY905" s="18"/>
      <c r="AZ905" s="18"/>
      <c r="BA905" s="18"/>
      <c r="BB905" s="18"/>
      <c r="BC905" s="18"/>
      <c r="BD905" s="18"/>
      <c r="BE905" s="18"/>
      <c r="BF905" s="18"/>
      <c r="BG905" s="18"/>
      <c r="BH905" s="18"/>
      <c r="BI905" s="18"/>
      <c r="BJ905" s="18"/>
      <c r="BK905" s="18"/>
      <c r="BL905" s="18"/>
      <c r="BM905" s="18"/>
      <c r="BN905" s="18"/>
    </row>
    <row r="906" spans="1:66" ht="20.100000000000001" customHeight="1" outlineLevel="2">
      <c r="A906" s="33" t="s">
        <v>600</v>
      </c>
      <c r="B906" s="41" t="s">
        <v>601</v>
      </c>
      <c r="C906" s="33" t="s">
        <v>611</v>
      </c>
      <c r="D906" s="70" t="s">
        <v>949</v>
      </c>
      <c r="E906" s="47">
        <v>3</v>
      </c>
      <c r="F906" s="33" t="s">
        <v>616</v>
      </c>
      <c r="G906" s="41" t="s">
        <v>617</v>
      </c>
      <c r="H906" s="44">
        <v>23</v>
      </c>
      <c r="I906" s="48">
        <v>48</v>
      </c>
      <c r="J906" s="48">
        <v>36</v>
      </c>
      <c r="K906" s="48">
        <v>0</v>
      </c>
      <c r="L906" s="48">
        <v>12</v>
      </c>
      <c r="M906" s="109">
        <v>1</v>
      </c>
      <c r="N906" s="92">
        <f>IF(H906&lt;25,1,1+(H906-25)/H906)</f>
        <v>1</v>
      </c>
      <c r="O906" s="109">
        <v>1</v>
      </c>
      <c r="P906" s="34">
        <f>J906*N906*O906</f>
        <v>36</v>
      </c>
      <c r="Q906" s="34">
        <f>L906*M906*N906</f>
        <v>12</v>
      </c>
      <c r="R906" s="34">
        <f>P906+Q906</f>
        <v>48</v>
      </c>
      <c r="S906" s="31"/>
      <c r="T906"/>
      <c r="U906"/>
      <c r="V906"/>
      <c r="W906"/>
      <c r="X906"/>
      <c r="Y906"/>
      <c r="Z906"/>
      <c r="AA906"/>
      <c r="AB906"/>
      <c r="AC906"/>
      <c r="AD906"/>
      <c r="AE906"/>
      <c r="AF906"/>
      <c r="AG906"/>
      <c r="AH906"/>
      <c r="AI906"/>
      <c r="AJ906"/>
      <c r="AK906"/>
      <c r="AL906"/>
      <c r="AM906"/>
      <c r="AN906"/>
      <c r="AO906"/>
      <c r="AP906"/>
      <c r="AQ906"/>
      <c r="AR906"/>
      <c r="AS906"/>
      <c r="AT906"/>
      <c r="AU906"/>
      <c r="AV906"/>
      <c r="AW906"/>
      <c r="AX906"/>
      <c r="AY906"/>
      <c r="AZ906"/>
      <c r="BA906"/>
      <c r="BB906"/>
      <c r="BC906"/>
      <c r="BD906"/>
      <c r="BE906"/>
      <c r="BF906"/>
      <c r="BG906"/>
      <c r="BH906"/>
      <c r="BI906"/>
      <c r="BJ906"/>
      <c r="BK906"/>
      <c r="BL906"/>
      <c r="BM906"/>
      <c r="BN906"/>
    </row>
    <row r="907" spans="1:66" ht="20.100000000000001" customHeight="1" outlineLevel="2">
      <c r="A907" s="35" t="s">
        <v>600</v>
      </c>
      <c r="B907" s="41" t="s">
        <v>601</v>
      </c>
      <c r="C907" s="33" t="s">
        <v>642</v>
      </c>
      <c r="D907" s="70" t="s">
        <v>949</v>
      </c>
      <c r="E907" s="40">
        <v>3</v>
      </c>
      <c r="F907" s="33" t="s">
        <v>616</v>
      </c>
      <c r="G907" s="41" t="s">
        <v>617</v>
      </c>
      <c r="H907" s="99">
        <v>97</v>
      </c>
      <c r="I907" s="99">
        <v>48</v>
      </c>
      <c r="J907" s="48">
        <v>36</v>
      </c>
      <c r="K907" s="48">
        <v>0</v>
      </c>
      <c r="L907" s="48">
        <v>12</v>
      </c>
      <c r="M907" s="109">
        <v>1</v>
      </c>
      <c r="N907" s="92">
        <f>IF(H907&lt;25,1,1+(H907-25)/H907)</f>
        <v>1.7422680412371134</v>
      </c>
      <c r="O907" s="109">
        <v>1</v>
      </c>
      <c r="P907" s="34">
        <f>J907*N907*O907</f>
        <v>62.721649484536087</v>
      </c>
      <c r="Q907" s="34">
        <f>L907*M907*N907</f>
        <v>20.907216494845361</v>
      </c>
      <c r="R907" s="34">
        <f>P907+Q907</f>
        <v>83.628865979381445</v>
      </c>
      <c r="S907" s="31"/>
      <c r="T907"/>
      <c r="U907"/>
      <c r="V907"/>
      <c r="W907"/>
      <c r="X907"/>
      <c r="Y907"/>
      <c r="Z907"/>
      <c r="AA907"/>
      <c r="AB907"/>
      <c r="AC907"/>
      <c r="AD907"/>
      <c r="AE907"/>
      <c r="AF907"/>
      <c r="AG907"/>
      <c r="AH907"/>
      <c r="AI907"/>
      <c r="AJ907"/>
      <c r="AK907"/>
      <c r="AL907"/>
      <c r="AM907"/>
      <c r="AN907"/>
      <c r="AO907"/>
      <c r="AP907"/>
      <c r="AQ907"/>
      <c r="AR907"/>
      <c r="AS907"/>
      <c r="AT907"/>
      <c r="AU907"/>
      <c r="AV907"/>
      <c r="AW907"/>
      <c r="AX907"/>
      <c r="AY907"/>
      <c r="AZ907"/>
      <c r="BA907"/>
      <c r="BB907"/>
      <c r="BC907"/>
      <c r="BD907"/>
      <c r="BE907"/>
      <c r="BF907"/>
      <c r="BG907"/>
      <c r="BH907"/>
      <c r="BI907"/>
      <c r="BJ907"/>
      <c r="BK907"/>
      <c r="BL907"/>
      <c r="BM907"/>
      <c r="BN907"/>
    </row>
    <row r="908" spans="1:66" ht="20.100000000000001" customHeight="1" outlineLevel="2">
      <c r="A908" s="24"/>
      <c r="B908" s="41" t="s">
        <v>910</v>
      </c>
      <c r="C908" s="24"/>
      <c r="D908" s="70" t="s">
        <v>822</v>
      </c>
      <c r="E908" s="55"/>
      <c r="F908" s="33" t="s">
        <v>616</v>
      </c>
      <c r="G908" s="41" t="s">
        <v>942</v>
      </c>
      <c r="H908" s="56"/>
      <c r="I908" s="56"/>
      <c r="J908" s="56"/>
      <c r="K908" s="56"/>
      <c r="L908" s="56"/>
      <c r="M908" s="56"/>
      <c r="N908" s="56"/>
      <c r="O908" s="56"/>
      <c r="P908" s="24"/>
      <c r="Q908" s="55"/>
      <c r="R908" s="55">
        <v>15</v>
      </c>
      <c r="S908" s="24"/>
      <c r="T908"/>
      <c r="U908"/>
      <c r="V908"/>
      <c r="W908"/>
      <c r="X908"/>
      <c r="Y908"/>
      <c r="Z908"/>
      <c r="AA908"/>
      <c r="AB908"/>
      <c r="AC908"/>
      <c r="AD908"/>
      <c r="AE908"/>
      <c r="AF908"/>
      <c r="AG908"/>
      <c r="AH908"/>
      <c r="AI908"/>
      <c r="AJ908"/>
      <c r="AK908"/>
      <c r="AL908"/>
      <c r="AM908"/>
      <c r="AN908"/>
      <c r="AO908"/>
      <c r="AP908"/>
      <c r="AQ908"/>
      <c r="AR908"/>
      <c r="AS908"/>
      <c r="AT908"/>
      <c r="AU908"/>
      <c r="AV908"/>
      <c r="AW908"/>
      <c r="AX908"/>
      <c r="AY908"/>
      <c r="AZ908"/>
      <c r="BA908"/>
      <c r="BB908"/>
      <c r="BC908"/>
      <c r="BD908"/>
      <c r="BE908"/>
      <c r="BF908"/>
      <c r="BG908"/>
      <c r="BH908"/>
      <c r="BI908"/>
      <c r="BJ908"/>
      <c r="BK908"/>
      <c r="BL908"/>
      <c r="BM908"/>
      <c r="BN908"/>
    </row>
    <row r="909" spans="1:66" ht="20.100000000000001" customHeight="1" outlineLevel="2">
      <c r="A909" s="65"/>
      <c r="B909" s="66"/>
      <c r="C909" s="65"/>
      <c r="D909" s="70" t="s">
        <v>1702</v>
      </c>
      <c r="E909" s="66"/>
      <c r="F909" s="33" t="s">
        <v>616</v>
      </c>
      <c r="G909" s="41" t="s">
        <v>1685</v>
      </c>
      <c r="H909" s="56">
        <v>7</v>
      </c>
      <c r="I909" s="67"/>
      <c r="J909" s="67"/>
      <c r="K909" s="67"/>
      <c r="L909" s="67"/>
      <c r="M909" s="112"/>
      <c r="N909" s="118"/>
      <c r="O909" s="112"/>
      <c r="P909" s="69"/>
      <c r="Q909" s="69"/>
      <c r="R909" s="69">
        <f>2*H909</f>
        <v>14</v>
      </c>
      <c r="S909" s="68" t="s">
        <v>1703</v>
      </c>
      <c r="T909"/>
      <c r="U909"/>
      <c r="V909"/>
      <c r="W909"/>
      <c r="X909"/>
      <c r="Y909"/>
      <c r="Z909"/>
      <c r="AA909"/>
      <c r="AB909"/>
      <c r="AC909"/>
      <c r="AD909"/>
      <c r="AE909"/>
      <c r="AF909"/>
      <c r="AG909"/>
      <c r="AH909"/>
      <c r="AI909"/>
      <c r="AJ909"/>
      <c r="AK909"/>
      <c r="AL909"/>
      <c r="AM909"/>
      <c r="AN909"/>
      <c r="AO909"/>
      <c r="AP909"/>
      <c r="AQ909"/>
      <c r="AR909"/>
      <c r="AS909"/>
      <c r="AT909"/>
      <c r="AU909"/>
      <c r="AV909"/>
      <c r="AW909"/>
      <c r="AX909"/>
      <c r="AY909"/>
      <c r="AZ909"/>
      <c r="BA909"/>
      <c r="BB909"/>
      <c r="BC909"/>
      <c r="BD909"/>
      <c r="BE909"/>
      <c r="BF909"/>
      <c r="BG909"/>
      <c r="BH909"/>
      <c r="BI909"/>
      <c r="BJ909"/>
      <c r="BK909"/>
      <c r="BL909"/>
      <c r="BM909"/>
      <c r="BN909"/>
    </row>
    <row r="910" spans="1:66" ht="20.100000000000001" customHeight="1" outlineLevel="1">
      <c r="A910" s="65"/>
      <c r="B910" s="66"/>
      <c r="C910" s="65"/>
      <c r="D910" s="70"/>
      <c r="E910" s="66"/>
      <c r="F910" s="125" t="s">
        <v>1871</v>
      </c>
      <c r="G910" s="41"/>
      <c r="H910" s="56"/>
      <c r="I910" s="67"/>
      <c r="J910" s="67"/>
      <c r="K910" s="67"/>
      <c r="L910" s="67"/>
      <c r="M910" s="112"/>
      <c r="N910" s="118"/>
      <c r="O910" s="112"/>
      <c r="P910" s="69"/>
      <c r="Q910" s="69"/>
      <c r="R910" s="69">
        <f>SUBTOTAL(9,R906:R909)</f>
        <v>160.62886597938143</v>
      </c>
      <c r="S910" s="68"/>
      <c r="T910" s="18"/>
      <c r="U910" s="18"/>
      <c r="V910" s="18"/>
      <c r="W910" s="18"/>
      <c r="X910" s="18"/>
      <c r="Y910" s="18"/>
      <c r="Z910" s="18"/>
      <c r="AA910" s="18"/>
      <c r="AB910" s="18"/>
      <c r="AC910" s="18"/>
      <c r="AD910" s="18"/>
      <c r="AE910" s="18"/>
      <c r="AF910" s="18"/>
      <c r="AG910" s="18"/>
      <c r="AH910" s="18"/>
      <c r="AI910" s="18"/>
      <c r="AJ910" s="18"/>
      <c r="AK910" s="18"/>
      <c r="AL910" s="18"/>
      <c r="AM910" s="18"/>
      <c r="AN910" s="18"/>
      <c r="AO910" s="18"/>
      <c r="AP910" s="18"/>
      <c r="AQ910" s="18"/>
      <c r="AR910" s="18"/>
      <c r="AS910" s="18"/>
      <c r="AT910" s="18"/>
      <c r="AU910" s="18"/>
      <c r="AV910" s="18"/>
      <c r="AW910" s="18"/>
      <c r="AX910" s="18"/>
      <c r="AY910" s="18"/>
      <c r="AZ910" s="18"/>
      <c r="BA910" s="18"/>
      <c r="BB910" s="18"/>
      <c r="BC910" s="18"/>
      <c r="BD910" s="18"/>
      <c r="BE910" s="18"/>
      <c r="BF910" s="18"/>
      <c r="BG910" s="18"/>
      <c r="BH910" s="18"/>
      <c r="BI910" s="18"/>
      <c r="BJ910" s="18"/>
      <c r="BK910" s="18"/>
      <c r="BL910" s="18"/>
      <c r="BM910" s="18"/>
      <c r="BN910" s="18"/>
    </row>
    <row r="911" spans="1:66" ht="20.100000000000001" customHeight="1" outlineLevel="2">
      <c r="A911" s="58" t="s">
        <v>1098</v>
      </c>
      <c r="B911" s="63" t="s">
        <v>1099</v>
      </c>
      <c r="C911" s="57" t="s">
        <v>642</v>
      </c>
      <c r="D911" s="70" t="s">
        <v>1089</v>
      </c>
      <c r="E911" s="61">
        <v>1</v>
      </c>
      <c r="F911" s="33" t="s">
        <v>204</v>
      </c>
      <c r="G911" s="41" t="s">
        <v>205</v>
      </c>
      <c r="H911" s="100">
        <v>45</v>
      </c>
      <c r="I911" s="56">
        <v>0</v>
      </c>
      <c r="J911" s="56">
        <v>0</v>
      </c>
      <c r="K911" s="56">
        <v>0</v>
      </c>
      <c r="L911" s="56">
        <v>0</v>
      </c>
      <c r="M911" s="56"/>
      <c r="N911" s="92">
        <f>IF(H911&lt;25,1,1+(H911-25)/H911)</f>
        <v>1.4444444444444444</v>
      </c>
      <c r="O911" s="117">
        <v>1</v>
      </c>
      <c r="P911" s="24"/>
      <c r="Q911" s="64">
        <f>N911*E911*32</f>
        <v>46.222222222222221</v>
      </c>
      <c r="R911" s="64">
        <f>P911+Q911</f>
        <v>46.222222222222221</v>
      </c>
      <c r="S911" s="24"/>
      <c r="T911"/>
      <c r="U911"/>
      <c r="V911"/>
      <c r="W911"/>
      <c r="X911"/>
      <c r="Y911"/>
      <c r="Z911"/>
      <c r="AA911"/>
      <c r="AB911"/>
      <c r="AC911"/>
      <c r="AD911"/>
      <c r="AE911"/>
      <c r="AF911"/>
      <c r="AG911"/>
      <c r="AH911"/>
      <c r="AI911"/>
      <c r="AJ911"/>
      <c r="AK911"/>
      <c r="AL911"/>
      <c r="AM911"/>
      <c r="AN911"/>
      <c r="AO911"/>
      <c r="AP911"/>
      <c r="AQ911"/>
      <c r="AR911"/>
      <c r="AS911"/>
      <c r="AT911"/>
      <c r="AU911"/>
      <c r="AV911"/>
      <c r="AW911"/>
      <c r="AX911"/>
      <c r="AY911"/>
      <c r="AZ911"/>
      <c r="BA911"/>
      <c r="BB911"/>
      <c r="BC911"/>
      <c r="BD911"/>
      <c r="BE911"/>
      <c r="BF911"/>
      <c r="BG911"/>
      <c r="BH911"/>
      <c r="BI911"/>
      <c r="BJ911"/>
      <c r="BK911"/>
      <c r="BL911"/>
      <c r="BM911"/>
      <c r="BN911"/>
    </row>
    <row r="912" spans="1:66" ht="20.100000000000001" customHeight="1" outlineLevel="2">
      <c r="A912" s="33" t="s">
        <v>272</v>
      </c>
      <c r="B912" s="41" t="s">
        <v>967</v>
      </c>
      <c r="C912" s="33" t="s">
        <v>611</v>
      </c>
      <c r="D912" s="70" t="s">
        <v>949</v>
      </c>
      <c r="E912" s="47">
        <v>3</v>
      </c>
      <c r="F912" s="33" t="s">
        <v>204</v>
      </c>
      <c r="G912" s="41" t="s">
        <v>205</v>
      </c>
      <c r="H912" s="44">
        <v>24</v>
      </c>
      <c r="I912" s="48">
        <v>48</v>
      </c>
      <c r="J912" s="48">
        <v>48</v>
      </c>
      <c r="K912" s="48">
        <v>0</v>
      </c>
      <c r="L912" s="48">
        <v>0</v>
      </c>
      <c r="M912" s="109"/>
      <c r="N912" s="92">
        <f>IF(H912&lt;25,1,1+(H912-25)/H912)</f>
        <v>1</v>
      </c>
      <c r="O912" s="109">
        <v>1</v>
      </c>
      <c r="P912" s="34">
        <f>J912*N912*O912</f>
        <v>48</v>
      </c>
      <c r="Q912" s="34">
        <f>L912*M912*N912</f>
        <v>0</v>
      </c>
      <c r="R912" s="34">
        <f>P912+Q912</f>
        <v>48</v>
      </c>
      <c r="S912" s="31"/>
      <c r="T912"/>
      <c r="U912"/>
      <c r="V912"/>
      <c r="W912"/>
      <c r="X912"/>
      <c r="Y912"/>
      <c r="Z912"/>
      <c r="AA912"/>
      <c r="AB912"/>
      <c r="AC912"/>
      <c r="AD912"/>
      <c r="AE912"/>
      <c r="AF912"/>
      <c r="AG912"/>
      <c r="AH912"/>
      <c r="AI912"/>
      <c r="AJ912"/>
      <c r="AK912"/>
      <c r="AL912"/>
      <c r="AM912"/>
      <c r="AN912"/>
      <c r="AO912"/>
      <c r="AP912"/>
      <c r="AQ912"/>
      <c r="AR912"/>
      <c r="AS912"/>
      <c r="AT912"/>
      <c r="AU912"/>
      <c r="AV912"/>
      <c r="AW912"/>
      <c r="AX912"/>
      <c r="AY912"/>
      <c r="AZ912"/>
      <c r="BA912"/>
      <c r="BB912"/>
      <c r="BC912"/>
      <c r="BD912"/>
      <c r="BE912"/>
      <c r="BF912"/>
      <c r="BG912"/>
      <c r="BH912"/>
      <c r="BI912"/>
      <c r="BJ912"/>
      <c r="BK912"/>
      <c r="BL912"/>
      <c r="BM912"/>
      <c r="BN912"/>
    </row>
    <row r="913" spans="1:66" ht="20.100000000000001" customHeight="1" outlineLevel="2">
      <c r="A913" s="57" t="s">
        <v>1346</v>
      </c>
      <c r="B913" s="60" t="s">
        <v>1347</v>
      </c>
      <c r="C913" s="57" t="s">
        <v>1509</v>
      </c>
      <c r="D913" s="70" t="s">
        <v>1502</v>
      </c>
      <c r="E913" s="62" t="s">
        <v>1444</v>
      </c>
      <c r="F913" s="33" t="s">
        <v>204</v>
      </c>
      <c r="G913" s="41" t="s">
        <v>1589</v>
      </c>
      <c r="H913" s="87">
        <v>25</v>
      </c>
      <c r="I913" s="56" t="s">
        <v>1494</v>
      </c>
      <c r="J913" s="56" t="s">
        <v>1495</v>
      </c>
      <c r="K913" s="56" t="s">
        <v>1494</v>
      </c>
      <c r="L913" s="56" t="s">
        <v>1495</v>
      </c>
      <c r="M913" s="56">
        <v>1</v>
      </c>
      <c r="N913" s="92"/>
      <c r="O913" s="112"/>
      <c r="P913" s="69"/>
      <c r="Q913" s="69"/>
      <c r="R913" s="69">
        <v>16</v>
      </c>
      <c r="S913" s="68" t="s">
        <v>1498</v>
      </c>
      <c r="T913"/>
      <c r="U913"/>
      <c r="V913"/>
      <c r="W913"/>
      <c r="X913"/>
      <c r="Y913"/>
      <c r="Z913"/>
      <c r="AA913"/>
      <c r="AB913"/>
      <c r="AC913"/>
      <c r="AD913"/>
      <c r="AE913"/>
      <c r="AF913"/>
      <c r="AG913"/>
      <c r="AH913"/>
      <c r="AI913"/>
      <c r="AJ913"/>
      <c r="AK913"/>
      <c r="AL913"/>
      <c r="AM913"/>
      <c r="AN913"/>
      <c r="AO913"/>
      <c r="AP913"/>
      <c r="AQ913"/>
      <c r="AR913"/>
      <c r="AS913"/>
      <c r="AT913"/>
      <c r="AU913"/>
      <c r="AV913"/>
      <c r="AW913"/>
      <c r="AX913"/>
      <c r="AY913"/>
      <c r="AZ913"/>
      <c r="BA913"/>
      <c r="BB913"/>
      <c r="BC913"/>
      <c r="BD913"/>
      <c r="BE913"/>
      <c r="BF913"/>
      <c r="BG913"/>
      <c r="BH913"/>
      <c r="BI913"/>
      <c r="BJ913"/>
      <c r="BK913"/>
      <c r="BL913"/>
      <c r="BM913"/>
      <c r="BN913"/>
    </row>
    <row r="914" spans="1:66" ht="20.100000000000001" customHeight="1" outlineLevel="2">
      <c r="A914" s="24"/>
      <c r="B914" s="41" t="s">
        <v>1032</v>
      </c>
      <c r="C914" s="24"/>
      <c r="D914" s="70" t="s">
        <v>822</v>
      </c>
      <c r="E914" s="55"/>
      <c r="F914" s="33" t="s">
        <v>204</v>
      </c>
      <c r="G914" s="41" t="s">
        <v>205</v>
      </c>
      <c r="H914" s="56"/>
      <c r="I914" s="56"/>
      <c r="J914" s="56"/>
      <c r="K914" s="56"/>
      <c r="L914" s="56"/>
      <c r="M914" s="56"/>
      <c r="N914" s="56"/>
      <c r="O914" s="56"/>
      <c r="P914" s="24"/>
      <c r="Q914" s="55"/>
      <c r="R914" s="55">
        <v>15</v>
      </c>
      <c r="S914" s="24"/>
      <c r="T914"/>
      <c r="U914"/>
      <c r="V914"/>
      <c r="W914"/>
      <c r="X914"/>
      <c r="Y914"/>
      <c r="Z914"/>
      <c r="AA914"/>
      <c r="AB914"/>
      <c r="AC914"/>
      <c r="AD914"/>
      <c r="AE914"/>
      <c r="AF914"/>
      <c r="AG914"/>
      <c r="AH914"/>
      <c r="AI914"/>
      <c r="AJ914"/>
      <c r="AK914"/>
      <c r="AL914"/>
      <c r="AM914"/>
      <c r="AN914"/>
      <c r="AO914"/>
      <c r="AP914"/>
      <c r="AQ914"/>
      <c r="AR914"/>
      <c r="AS914"/>
      <c r="AT914"/>
      <c r="AU914"/>
      <c r="AV914"/>
      <c r="AW914"/>
      <c r="AX914"/>
      <c r="AY914"/>
      <c r="AZ914"/>
      <c r="BA914"/>
      <c r="BB914"/>
      <c r="BC914"/>
      <c r="BD914"/>
      <c r="BE914"/>
      <c r="BF914"/>
      <c r="BG914"/>
      <c r="BH914"/>
      <c r="BI914"/>
      <c r="BJ914"/>
      <c r="BK914"/>
      <c r="BL914"/>
      <c r="BM914"/>
      <c r="BN914"/>
    </row>
    <row r="915" spans="1:66" ht="20.100000000000001" customHeight="1" outlineLevel="2">
      <c r="A915" s="33" t="s">
        <v>408</v>
      </c>
      <c r="B915" s="41" t="s">
        <v>409</v>
      </c>
      <c r="C915" s="33" t="s">
        <v>611</v>
      </c>
      <c r="D915" s="70" t="s">
        <v>949</v>
      </c>
      <c r="E915" s="47">
        <v>3</v>
      </c>
      <c r="F915" s="33" t="s">
        <v>204</v>
      </c>
      <c r="G915" s="41" t="s">
        <v>205</v>
      </c>
      <c r="H915" s="44">
        <v>50</v>
      </c>
      <c r="I915" s="48">
        <v>48</v>
      </c>
      <c r="J915" s="48">
        <v>48</v>
      </c>
      <c r="K915" s="48">
        <v>0</v>
      </c>
      <c r="L915" s="48">
        <v>0</v>
      </c>
      <c r="M915" s="109"/>
      <c r="N915" s="92">
        <f>IF(H915&lt;25,1,1+(H915-25)/H915)</f>
        <v>1.5</v>
      </c>
      <c r="O915" s="109">
        <v>1</v>
      </c>
      <c r="P915" s="34">
        <f>J915*N915*O915</f>
        <v>72</v>
      </c>
      <c r="Q915" s="34">
        <f>L915*M915*N915</f>
        <v>0</v>
      </c>
      <c r="R915" s="34">
        <f>P915+Q915</f>
        <v>72</v>
      </c>
      <c r="S915" s="31"/>
      <c r="T915"/>
      <c r="U915"/>
      <c r="V915"/>
      <c r="W915"/>
      <c r="X915"/>
      <c r="Y915"/>
      <c r="Z915"/>
      <c r="AA915"/>
      <c r="AB915"/>
      <c r="AC915"/>
      <c r="AD915"/>
      <c r="AE915"/>
      <c r="AF915"/>
      <c r="AG915"/>
      <c r="AH915"/>
      <c r="AI915"/>
      <c r="AJ915"/>
      <c r="AK915"/>
      <c r="AL915"/>
      <c r="AM915"/>
      <c r="AN915"/>
      <c r="AO915"/>
      <c r="AP915"/>
      <c r="AQ915"/>
      <c r="AR915"/>
      <c r="AS915"/>
      <c r="AT915"/>
      <c r="AU915"/>
      <c r="AV915"/>
      <c r="AW915"/>
      <c r="AX915"/>
      <c r="AY915"/>
      <c r="AZ915"/>
      <c r="BA915"/>
      <c r="BB915"/>
      <c r="BC915"/>
      <c r="BD915"/>
      <c r="BE915"/>
      <c r="BF915"/>
      <c r="BG915"/>
      <c r="BH915"/>
      <c r="BI915"/>
      <c r="BJ915"/>
      <c r="BK915"/>
      <c r="BL915"/>
      <c r="BM915"/>
      <c r="BN915"/>
    </row>
    <row r="916" spans="1:66" ht="20.100000000000001" customHeight="1" outlineLevel="2">
      <c r="A916" s="57" t="s">
        <v>1410</v>
      </c>
      <c r="B916" s="60" t="s">
        <v>1411</v>
      </c>
      <c r="C916" s="57" t="s">
        <v>1509</v>
      </c>
      <c r="D916" s="70" t="s">
        <v>1502</v>
      </c>
      <c r="E916" s="62" t="s">
        <v>1444</v>
      </c>
      <c r="F916" s="33" t="s">
        <v>204</v>
      </c>
      <c r="G916" s="41" t="s">
        <v>1589</v>
      </c>
      <c r="H916" s="87">
        <v>50</v>
      </c>
      <c r="I916" s="56" t="s">
        <v>1494</v>
      </c>
      <c r="J916" s="56" t="s">
        <v>1495</v>
      </c>
      <c r="K916" s="56" t="s">
        <v>1494</v>
      </c>
      <c r="L916" s="56" t="s">
        <v>1495</v>
      </c>
      <c r="M916" s="56">
        <v>1</v>
      </c>
      <c r="N916" s="92"/>
      <c r="O916" s="112"/>
      <c r="P916" s="69"/>
      <c r="Q916" s="69"/>
      <c r="R916" s="69">
        <v>24</v>
      </c>
      <c r="S916" s="68" t="s">
        <v>1498</v>
      </c>
      <c r="T916"/>
      <c r="U916"/>
      <c r="V916"/>
      <c r="W916"/>
      <c r="X916"/>
      <c r="Y916"/>
      <c r="Z916"/>
      <c r="AA916"/>
      <c r="AB916"/>
      <c r="AC916"/>
      <c r="AD916"/>
      <c r="AE916"/>
      <c r="AF916"/>
      <c r="AG916"/>
      <c r="AH916"/>
      <c r="AI916"/>
      <c r="AJ916"/>
      <c r="AK916"/>
      <c r="AL916"/>
      <c r="AM916"/>
      <c r="AN916"/>
      <c r="AO916"/>
      <c r="AP916"/>
      <c r="AQ916"/>
      <c r="AR916"/>
      <c r="AS916"/>
      <c r="AT916"/>
      <c r="AU916"/>
      <c r="AV916"/>
      <c r="AW916"/>
      <c r="AX916"/>
      <c r="AY916"/>
      <c r="AZ916"/>
      <c r="BA916"/>
      <c r="BB916"/>
      <c r="BC916"/>
      <c r="BD916"/>
      <c r="BE916"/>
      <c r="BF916"/>
      <c r="BG916"/>
      <c r="BH916"/>
      <c r="BI916"/>
      <c r="BJ916"/>
      <c r="BK916"/>
      <c r="BL916"/>
      <c r="BM916"/>
      <c r="BN916"/>
    </row>
    <row r="917" spans="1:66" ht="20.100000000000001" customHeight="1" outlineLevel="2">
      <c r="A917" s="65"/>
      <c r="B917" s="66"/>
      <c r="C917" s="24" t="s">
        <v>642</v>
      </c>
      <c r="D917" s="70" t="s">
        <v>1223</v>
      </c>
      <c r="E917" s="55">
        <v>14</v>
      </c>
      <c r="F917" s="33" t="s">
        <v>204</v>
      </c>
      <c r="G917" s="41" t="s">
        <v>205</v>
      </c>
      <c r="H917" s="90">
        <v>3</v>
      </c>
      <c r="I917" s="67"/>
      <c r="J917" s="67"/>
      <c r="K917" s="67"/>
      <c r="L917" s="67"/>
      <c r="M917" s="112"/>
      <c r="N917" s="92">
        <f>IF(H917&lt;25,1,1+(H917-25)/H917)</f>
        <v>1</v>
      </c>
      <c r="O917" s="112"/>
      <c r="P917" s="69"/>
      <c r="Q917" s="69"/>
      <c r="R917" s="55">
        <f>0.3*13*H917</f>
        <v>11.7</v>
      </c>
      <c r="S917" s="68" t="s">
        <v>1235</v>
      </c>
      <c r="T917"/>
      <c r="U917"/>
      <c r="V917"/>
      <c r="W917"/>
      <c r="X917"/>
      <c r="Y917"/>
      <c r="Z917"/>
      <c r="AA917"/>
      <c r="AB917"/>
      <c r="AC917"/>
      <c r="AD917"/>
      <c r="AE917"/>
      <c r="AF917"/>
      <c r="AG917"/>
      <c r="AH917"/>
      <c r="AI917"/>
      <c r="AJ917"/>
      <c r="AK917"/>
      <c r="AL917"/>
      <c r="AM917"/>
      <c r="AN917"/>
      <c r="AO917"/>
      <c r="AP917"/>
      <c r="AQ917"/>
      <c r="AR917"/>
      <c r="AS917"/>
      <c r="AT917"/>
      <c r="AU917"/>
      <c r="AV917"/>
      <c r="AW917"/>
      <c r="AX917"/>
      <c r="AY917"/>
      <c r="AZ917"/>
      <c r="BA917"/>
      <c r="BB917"/>
      <c r="BC917"/>
      <c r="BD917"/>
      <c r="BE917"/>
      <c r="BF917"/>
      <c r="BG917"/>
      <c r="BH917"/>
      <c r="BI917"/>
      <c r="BJ917"/>
      <c r="BK917"/>
      <c r="BL917"/>
      <c r="BM917"/>
      <c r="BN917"/>
    </row>
    <row r="918" spans="1:66" ht="20.100000000000001" customHeight="1" outlineLevel="2">
      <c r="A918" s="24"/>
      <c r="B918" s="41"/>
      <c r="C918" s="33" t="s">
        <v>611</v>
      </c>
      <c r="D918" s="70" t="s">
        <v>593</v>
      </c>
      <c r="E918" s="55"/>
      <c r="F918" s="33" t="s">
        <v>204</v>
      </c>
      <c r="G918" s="41" t="s">
        <v>765</v>
      </c>
      <c r="H918" s="56">
        <v>3</v>
      </c>
      <c r="I918" s="56"/>
      <c r="J918" s="56"/>
      <c r="K918" s="56"/>
      <c r="L918" s="56"/>
      <c r="M918" s="56"/>
      <c r="N918" s="56"/>
      <c r="O918" s="56"/>
      <c r="P918" s="24"/>
      <c r="Q918" s="55"/>
      <c r="R918" s="54">
        <f>H918*14</f>
        <v>42</v>
      </c>
      <c r="S918" s="24"/>
    </row>
    <row r="919" spans="1:66" ht="20.100000000000001" customHeight="1" outlineLevel="2">
      <c r="A919" s="65"/>
      <c r="B919" s="66"/>
      <c r="C919" s="65"/>
      <c r="D919" s="70" t="s">
        <v>1702</v>
      </c>
      <c r="E919" s="66"/>
      <c r="F919" s="33" t="s">
        <v>204</v>
      </c>
      <c r="G919" s="41" t="s">
        <v>1686</v>
      </c>
      <c r="H919" s="56">
        <v>3</v>
      </c>
      <c r="I919" s="67"/>
      <c r="J919" s="67"/>
      <c r="K919" s="67"/>
      <c r="L919" s="67"/>
      <c r="M919" s="112"/>
      <c r="N919" s="118"/>
      <c r="O919" s="112"/>
      <c r="P919" s="69"/>
      <c r="Q919" s="69"/>
      <c r="R919" s="69">
        <f>2*H919</f>
        <v>6</v>
      </c>
      <c r="S919" s="68" t="s">
        <v>1703</v>
      </c>
    </row>
    <row r="920" spans="1:66" ht="20.100000000000001" customHeight="1" outlineLevel="2">
      <c r="A920" s="65"/>
      <c r="B920" s="66"/>
      <c r="C920" s="65"/>
      <c r="D920" s="70" t="s">
        <v>1702</v>
      </c>
      <c r="E920" s="66"/>
      <c r="F920" s="33" t="s">
        <v>204</v>
      </c>
      <c r="G920" s="41" t="s">
        <v>1687</v>
      </c>
      <c r="H920" s="56">
        <v>2</v>
      </c>
      <c r="I920" s="67"/>
      <c r="J920" s="67"/>
      <c r="K920" s="67"/>
      <c r="L920" s="67"/>
      <c r="M920" s="112"/>
      <c r="N920" s="118"/>
      <c r="O920" s="112"/>
      <c r="P920" s="69"/>
      <c r="Q920" s="69"/>
      <c r="R920" s="69">
        <f>2*H920</f>
        <v>4</v>
      </c>
      <c r="S920" s="68" t="s">
        <v>1703</v>
      </c>
    </row>
    <row r="921" spans="1:66" ht="20.100000000000001" customHeight="1" outlineLevel="1">
      <c r="A921" s="65"/>
      <c r="B921" s="66"/>
      <c r="C921" s="65"/>
      <c r="D921" s="70"/>
      <c r="E921" s="66"/>
      <c r="F921" s="125" t="s">
        <v>1872</v>
      </c>
      <c r="G921" s="41"/>
      <c r="H921" s="56"/>
      <c r="I921" s="67"/>
      <c r="J921" s="67"/>
      <c r="K921" s="67"/>
      <c r="L921" s="67"/>
      <c r="M921" s="112"/>
      <c r="N921" s="118"/>
      <c r="O921" s="112"/>
      <c r="P921" s="69"/>
      <c r="Q921" s="69"/>
      <c r="R921" s="69">
        <f>SUBTOTAL(9,R911:R920)</f>
        <v>284.92222222222222</v>
      </c>
      <c r="S921" s="68"/>
    </row>
    <row r="922" spans="1:66" ht="20.100000000000001" customHeight="1" outlineLevel="2">
      <c r="A922" s="65"/>
      <c r="B922" s="66"/>
      <c r="C922" s="24" t="s">
        <v>642</v>
      </c>
      <c r="D922" s="70" t="s">
        <v>1223</v>
      </c>
      <c r="E922" s="55">
        <v>14</v>
      </c>
      <c r="F922" s="33" t="s">
        <v>1172</v>
      </c>
      <c r="G922" s="41" t="s">
        <v>766</v>
      </c>
      <c r="H922" s="90">
        <v>2</v>
      </c>
      <c r="I922" s="67"/>
      <c r="J922" s="67"/>
      <c r="K922" s="67"/>
      <c r="L922" s="67"/>
      <c r="M922" s="112"/>
      <c r="N922" s="92">
        <f>IF(H922&lt;25,1,1+(H922-25)/H922)</f>
        <v>1</v>
      </c>
      <c r="O922" s="112"/>
      <c r="P922" s="69"/>
      <c r="Q922" s="69"/>
      <c r="R922" s="55">
        <f>0.3*13*H922</f>
        <v>7.8</v>
      </c>
      <c r="S922" s="68" t="s">
        <v>1235</v>
      </c>
    </row>
    <row r="923" spans="1:66" ht="20.100000000000001" customHeight="1" outlineLevel="2">
      <c r="A923" s="65"/>
      <c r="B923" s="66"/>
      <c r="C923" s="65"/>
      <c r="D923" s="70" t="s">
        <v>1702</v>
      </c>
      <c r="E923" s="66"/>
      <c r="F923" s="33" t="s">
        <v>1172</v>
      </c>
      <c r="G923" s="41" t="s">
        <v>766</v>
      </c>
      <c r="H923" s="56">
        <v>4</v>
      </c>
      <c r="I923" s="67"/>
      <c r="J923" s="67"/>
      <c r="K923" s="67"/>
      <c r="L923" s="67"/>
      <c r="M923" s="112"/>
      <c r="N923" s="118"/>
      <c r="O923" s="112"/>
      <c r="P923" s="69"/>
      <c r="Q923" s="69"/>
      <c r="R923" s="69">
        <f>2*H923</f>
        <v>8</v>
      </c>
      <c r="S923" s="68" t="s">
        <v>1703</v>
      </c>
    </row>
    <row r="924" spans="1:66" ht="20.100000000000001" customHeight="1" outlineLevel="2">
      <c r="A924" s="24"/>
      <c r="B924" s="41"/>
      <c r="C924" s="33" t="s">
        <v>611</v>
      </c>
      <c r="D924" s="70" t="s">
        <v>593</v>
      </c>
      <c r="E924" s="55"/>
      <c r="F924" s="33" t="s">
        <v>1172</v>
      </c>
      <c r="G924" s="41" t="s">
        <v>766</v>
      </c>
      <c r="H924" s="56">
        <v>1</v>
      </c>
      <c r="I924" s="56"/>
      <c r="J924" s="56"/>
      <c r="K924" s="56"/>
      <c r="L924" s="56"/>
      <c r="M924" s="56"/>
      <c r="N924" s="56"/>
      <c r="O924" s="56"/>
      <c r="P924" s="24"/>
      <c r="Q924" s="55"/>
      <c r="R924" s="54">
        <f>H924*14</f>
        <v>14</v>
      </c>
      <c r="S924" s="24"/>
    </row>
    <row r="925" spans="1:66" ht="20.100000000000001" customHeight="1" outlineLevel="1">
      <c r="A925" s="24"/>
      <c r="B925" s="41"/>
      <c r="C925" s="33"/>
      <c r="D925" s="70"/>
      <c r="E925" s="55"/>
      <c r="F925" s="125" t="s">
        <v>1873</v>
      </c>
      <c r="G925" s="41"/>
      <c r="H925" s="56"/>
      <c r="I925" s="56"/>
      <c r="J925" s="56"/>
      <c r="K925" s="56"/>
      <c r="L925" s="56"/>
      <c r="M925" s="56"/>
      <c r="N925" s="56"/>
      <c r="O925" s="56"/>
      <c r="P925" s="24"/>
      <c r="Q925" s="55"/>
      <c r="R925" s="54">
        <f>SUBTOTAL(9,R922:R924)</f>
        <v>29.8</v>
      </c>
      <c r="S925" s="24"/>
    </row>
    <row r="926" spans="1:66" ht="20.100000000000001" customHeight="1" outlineLevel="2">
      <c r="A926" s="24"/>
      <c r="B926" s="41" t="s">
        <v>842</v>
      </c>
      <c r="C926" s="24"/>
      <c r="D926" s="70" t="s">
        <v>822</v>
      </c>
      <c r="E926" s="55"/>
      <c r="F926" s="33" t="s">
        <v>635</v>
      </c>
      <c r="G926" s="41" t="s">
        <v>636</v>
      </c>
      <c r="H926" s="56"/>
      <c r="I926" s="56"/>
      <c r="J926" s="56"/>
      <c r="K926" s="56"/>
      <c r="L926" s="56"/>
      <c r="M926" s="56"/>
      <c r="N926" s="56"/>
      <c r="O926" s="56"/>
      <c r="P926" s="24"/>
      <c r="Q926" s="55"/>
      <c r="R926" s="55">
        <v>15</v>
      </c>
      <c r="S926" s="24"/>
    </row>
    <row r="927" spans="1:66" ht="20.100000000000001" customHeight="1" outlineLevel="2">
      <c r="A927" s="33" t="s">
        <v>412</v>
      </c>
      <c r="B927" s="41" t="s">
        <v>413</v>
      </c>
      <c r="C927" s="33" t="s">
        <v>611</v>
      </c>
      <c r="D927" s="70" t="s">
        <v>949</v>
      </c>
      <c r="E927" s="47">
        <v>3</v>
      </c>
      <c r="F927" s="33" t="s">
        <v>635</v>
      </c>
      <c r="G927" s="41" t="s">
        <v>636</v>
      </c>
      <c r="H927" s="44">
        <v>35</v>
      </c>
      <c r="I927" s="48">
        <v>48</v>
      </c>
      <c r="J927" s="48">
        <v>48</v>
      </c>
      <c r="K927" s="48">
        <v>0</v>
      </c>
      <c r="L927" s="48">
        <v>0</v>
      </c>
      <c r="M927" s="109"/>
      <c r="N927" s="92">
        <f>IF(H927&lt;25,1,1+(H927-25)/H927)</f>
        <v>1.2857142857142856</v>
      </c>
      <c r="O927" s="109">
        <v>1</v>
      </c>
      <c r="P927" s="34">
        <f>J927*N927*O927</f>
        <v>61.714285714285708</v>
      </c>
      <c r="Q927" s="34">
        <f>L927*M927*N927</f>
        <v>0</v>
      </c>
      <c r="R927" s="34">
        <f>P927+Q927</f>
        <v>61.714285714285708</v>
      </c>
      <c r="S927" s="31"/>
    </row>
    <row r="928" spans="1:66" ht="20.100000000000001" customHeight="1" outlineLevel="2">
      <c r="A928" s="57" t="s">
        <v>1438</v>
      </c>
      <c r="B928" s="60" t="s">
        <v>1439</v>
      </c>
      <c r="C928" s="57" t="s">
        <v>1631</v>
      </c>
      <c r="D928" s="70" t="s">
        <v>1632</v>
      </c>
      <c r="E928" s="62" t="s">
        <v>1444</v>
      </c>
      <c r="F928" s="33" t="s">
        <v>635</v>
      </c>
      <c r="G928" s="41" t="s">
        <v>1653</v>
      </c>
      <c r="H928" s="87">
        <v>21</v>
      </c>
      <c r="I928" s="56" t="s">
        <v>1494</v>
      </c>
      <c r="J928" s="56" t="s">
        <v>1495</v>
      </c>
      <c r="K928" s="56" t="s">
        <v>1494</v>
      </c>
      <c r="L928" s="56" t="s">
        <v>1495</v>
      </c>
      <c r="M928" s="56">
        <v>1</v>
      </c>
      <c r="N928" s="92"/>
      <c r="O928" s="112"/>
      <c r="P928" s="69"/>
      <c r="Q928" s="69"/>
      <c r="R928" s="69">
        <v>16</v>
      </c>
      <c r="S928" s="68" t="s">
        <v>1498</v>
      </c>
    </row>
    <row r="929" spans="1:19" ht="20.100000000000001" customHeight="1" outlineLevel="2">
      <c r="A929" s="65"/>
      <c r="B929" s="66"/>
      <c r="C929" s="24" t="s">
        <v>642</v>
      </c>
      <c r="D929" s="70" t="s">
        <v>1221</v>
      </c>
      <c r="E929" s="55">
        <v>14</v>
      </c>
      <c r="F929" s="33" t="s">
        <v>635</v>
      </c>
      <c r="G929" s="41" t="s">
        <v>636</v>
      </c>
      <c r="H929" s="90">
        <v>5</v>
      </c>
      <c r="I929" s="67"/>
      <c r="J929" s="67"/>
      <c r="K929" s="67"/>
      <c r="L929" s="67"/>
      <c r="M929" s="112"/>
      <c r="N929" s="92">
        <f>IF(H929&lt;25,1,1+(H929-25)/H929)</f>
        <v>1</v>
      </c>
      <c r="O929" s="112"/>
      <c r="P929" s="69"/>
      <c r="Q929" s="69"/>
      <c r="R929" s="55">
        <f>0.3*13*H929</f>
        <v>19.5</v>
      </c>
      <c r="S929" s="24" t="s">
        <v>1235</v>
      </c>
    </row>
    <row r="930" spans="1:19" ht="20.100000000000001" customHeight="1" outlineLevel="2">
      <c r="A930" s="65"/>
      <c r="B930" s="66"/>
      <c r="C930" s="65"/>
      <c r="D930" s="70" t="s">
        <v>1702</v>
      </c>
      <c r="E930" s="66"/>
      <c r="F930" s="33" t="s">
        <v>635</v>
      </c>
      <c r="G930" s="41" t="s">
        <v>767</v>
      </c>
      <c r="H930" s="56">
        <v>9</v>
      </c>
      <c r="I930" s="67"/>
      <c r="J930" s="67"/>
      <c r="K930" s="67"/>
      <c r="L930" s="67"/>
      <c r="M930" s="112"/>
      <c r="N930" s="118"/>
      <c r="O930" s="112"/>
      <c r="P930" s="69"/>
      <c r="Q930" s="69"/>
      <c r="R930" s="69">
        <f>2*H930</f>
        <v>18</v>
      </c>
      <c r="S930" s="68" t="s">
        <v>1703</v>
      </c>
    </row>
    <row r="931" spans="1:19" ht="20.100000000000001" customHeight="1" outlineLevel="2">
      <c r="A931" s="24"/>
      <c r="B931" s="41"/>
      <c r="C931" s="33" t="s">
        <v>611</v>
      </c>
      <c r="D931" s="70" t="s">
        <v>593</v>
      </c>
      <c r="E931" s="55"/>
      <c r="F931" s="33" t="s">
        <v>635</v>
      </c>
      <c r="G931" s="41" t="s">
        <v>767</v>
      </c>
      <c r="H931" s="56">
        <v>3</v>
      </c>
      <c r="I931" s="56"/>
      <c r="J931" s="56"/>
      <c r="K931" s="56"/>
      <c r="L931" s="56"/>
      <c r="M931" s="56"/>
      <c r="N931" s="56"/>
      <c r="O931" s="56"/>
      <c r="P931" s="24"/>
      <c r="Q931" s="55"/>
      <c r="R931" s="54">
        <f>H931*14</f>
        <v>42</v>
      </c>
      <c r="S931" s="24"/>
    </row>
    <row r="932" spans="1:19" ht="20.100000000000001" customHeight="1" outlineLevel="1">
      <c r="A932" s="24"/>
      <c r="B932" s="41"/>
      <c r="C932" s="33"/>
      <c r="D932" s="70"/>
      <c r="E932" s="55"/>
      <c r="F932" s="125" t="s">
        <v>1874</v>
      </c>
      <c r="G932" s="41"/>
      <c r="H932" s="56"/>
      <c r="I932" s="56"/>
      <c r="J932" s="56"/>
      <c r="K932" s="56"/>
      <c r="L932" s="56"/>
      <c r="M932" s="56"/>
      <c r="N932" s="56"/>
      <c r="O932" s="56"/>
      <c r="P932" s="24"/>
      <c r="Q932" s="55"/>
      <c r="R932" s="54">
        <f>SUBTOTAL(9,R926:R931)</f>
        <v>172.21428571428572</v>
      </c>
      <c r="S932" s="24"/>
    </row>
    <row r="933" spans="1:19" ht="20.100000000000001" customHeight="1" outlineLevel="2">
      <c r="A933" s="24"/>
      <c r="B933" s="41" t="s">
        <v>855</v>
      </c>
      <c r="C933" s="24"/>
      <c r="D933" s="70" t="s">
        <v>822</v>
      </c>
      <c r="E933" s="55"/>
      <c r="F933" s="33" t="s">
        <v>194</v>
      </c>
      <c r="G933" s="41" t="s">
        <v>195</v>
      </c>
      <c r="H933" s="56"/>
      <c r="I933" s="56"/>
      <c r="J933" s="56"/>
      <c r="K933" s="56"/>
      <c r="L933" s="56"/>
      <c r="M933" s="56"/>
      <c r="N933" s="56"/>
      <c r="O933" s="56"/>
      <c r="P933" s="24"/>
      <c r="Q933" s="55"/>
      <c r="R933" s="55">
        <v>15</v>
      </c>
      <c r="S933" s="24"/>
    </row>
    <row r="934" spans="1:19" ht="20.100000000000001" customHeight="1" outlineLevel="2">
      <c r="A934" s="35" t="s">
        <v>268</v>
      </c>
      <c r="B934" s="41" t="s">
        <v>965</v>
      </c>
      <c r="C934" s="33" t="s">
        <v>642</v>
      </c>
      <c r="D934" s="70" t="s">
        <v>949</v>
      </c>
      <c r="E934" s="40">
        <v>4</v>
      </c>
      <c r="F934" s="33" t="s">
        <v>194</v>
      </c>
      <c r="G934" s="41" t="s">
        <v>195</v>
      </c>
      <c r="H934" s="99">
        <v>82</v>
      </c>
      <c r="I934" s="49">
        <v>64</v>
      </c>
      <c r="J934" s="49">
        <v>64</v>
      </c>
      <c r="K934" s="43">
        <v>0</v>
      </c>
      <c r="L934" s="49">
        <v>0</v>
      </c>
      <c r="M934" s="109"/>
      <c r="N934" s="92">
        <f>IF(H934&lt;25,1,1+(H934-25)/H934)</f>
        <v>1.6951219512195121</v>
      </c>
      <c r="O934" s="109">
        <v>1</v>
      </c>
      <c r="P934" s="34">
        <f>J934*N934*O934</f>
        <v>108.48780487804878</v>
      </c>
      <c r="Q934" s="34">
        <f>L934*M934*N934</f>
        <v>0</v>
      </c>
      <c r="R934" s="34">
        <f>P934+Q934</f>
        <v>108.48780487804878</v>
      </c>
      <c r="S934" s="31"/>
    </row>
    <row r="935" spans="1:19" ht="20.100000000000001" customHeight="1" outlineLevel="2">
      <c r="A935" s="41">
        <v>12002500</v>
      </c>
      <c r="B935" s="41" t="s">
        <v>269</v>
      </c>
      <c r="C935" s="33" t="s">
        <v>642</v>
      </c>
      <c r="D935" s="70" t="s">
        <v>949</v>
      </c>
      <c r="E935" s="47">
        <v>4</v>
      </c>
      <c r="F935" s="33" t="s">
        <v>194</v>
      </c>
      <c r="G935" s="41" t="s">
        <v>195</v>
      </c>
      <c r="H935" s="44">
        <v>84</v>
      </c>
      <c r="I935" s="48">
        <v>64</v>
      </c>
      <c r="J935" s="48">
        <v>64</v>
      </c>
      <c r="K935" s="48">
        <v>0</v>
      </c>
      <c r="L935" s="48">
        <v>0</v>
      </c>
      <c r="M935" s="109"/>
      <c r="N935" s="92">
        <f>IF(H935&lt;25,1,1+(H935-25)/H935)</f>
        <v>1.7023809523809523</v>
      </c>
      <c r="O935" s="109">
        <v>1</v>
      </c>
      <c r="P935" s="34">
        <v>84.48</v>
      </c>
      <c r="Q935" s="34">
        <f>L935*M935*N935</f>
        <v>0</v>
      </c>
      <c r="R935" s="34">
        <v>84.48</v>
      </c>
      <c r="S935" s="31" t="s">
        <v>1714</v>
      </c>
    </row>
    <row r="936" spans="1:19" ht="20.100000000000001" customHeight="1" outlineLevel="2">
      <c r="A936" s="33" t="s">
        <v>306</v>
      </c>
      <c r="B936" s="41" t="s">
        <v>953</v>
      </c>
      <c r="C936" s="33" t="s">
        <v>611</v>
      </c>
      <c r="D936" s="70" t="s">
        <v>949</v>
      </c>
      <c r="E936" s="47">
        <v>3</v>
      </c>
      <c r="F936" s="33" t="s">
        <v>194</v>
      </c>
      <c r="G936" s="41" t="s">
        <v>195</v>
      </c>
      <c r="H936" s="44">
        <v>64</v>
      </c>
      <c r="I936" s="48">
        <v>48</v>
      </c>
      <c r="J936" s="48">
        <v>48</v>
      </c>
      <c r="K936" s="48">
        <v>0</v>
      </c>
      <c r="L936" s="48">
        <v>0</v>
      </c>
      <c r="M936" s="109"/>
      <c r="N936" s="92">
        <f>IF(H936&lt;25,1,1+(H936-25)/H936)</f>
        <v>1.609375</v>
      </c>
      <c r="O936" s="109">
        <v>1</v>
      </c>
      <c r="P936" s="34">
        <f>J936*N936*O936</f>
        <v>77.25</v>
      </c>
      <c r="Q936" s="34">
        <f>L936*M936*N936</f>
        <v>0</v>
      </c>
      <c r="R936" s="34">
        <f>P936+Q936</f>
        <v>77.25</v>
      </c>
      <c r="S936" s="31"/>
    </row>
    <row r="937" spans="1:19" ht="20.100000000000001" customHeight="1" outlineLevel="2">
      <c r="A937" s="35" t="s">
        <v>350</v>
      </c>
      <c r="B937" s="41" t="s">
        <v>351</v>
      </c>
      <c r="C937" s="33" t="s">
        <v>642</v>
      </c>
      <c r="D937" s="70" t="s">
        <v>949</v>
      </c>
      <c r="E937" s="40">
        <v>3</v>
      </c>
      <c r="F937" s="33" t="s">
        <v>194</v>
      </c>
      <c r="G937" s="41" t="s">
        <v>195</v>
      </c>
      <c r="H937" s="99">
        <v>18</v>
      </c>
      <c r="I937" s="49">
        <v>48</v>
      </c>
      <c r="J937" s="49">
        <v>48</v>
      </c>
      <c r="K937" s="49">
        <v>0</v>
      </c>
      <c r="L937" s="49">
        <v>0</v>
      </c>
      <c r="M937" s="109"/>
      <c r="N937" s="92">
        <f>IF(H937&lt;25,1,1+(H937-25)/H937)</f>
        <v>1</v>
      </c>
      <c r="O937" s="109">
        <v>1</v>
      </c>
      <c r="P937" s="34">
        <f>J937*N937*O937</f>
        <v>48</v>
      </c>
      <c r="Q937" s="34">
        <f>L937*M937*N937</f>
        <v>0</v>
      </c>
      <c r="R937" s="34">
        <f>P937+Q937</f>
        <v>48</v>
      </c>
      <c r="S937" s="31"/>
    </row>
    <row r="938" spans="1:19" ht="20.100000000000001" customHeight="1" outlineLevel="2">
      <c r="A938" s="57" t="s">
        <v>1404</v>
      </c>
      <c r="B938" s="60" t="s">
        <v>1405</v>
      </c>
      <c r="C938" s="57" t="s">
        <v>1504</v>
      </c>
      <c r="D938" s="70" t="s">
        <v>1502</v>
      </c>
      <c r="E938" s="62" t="s">
        <v>1444</v>
      </c>
      <c r="F938" s="33" t="s">
        <v>194</v>
      </c>
      <c r="G938" s="41" t="s">
        <v>1617</v>
      </c>
      <c r="H938" s="87" t="s">
        <v>1472</v>
      </c>
      <c r="I938" s="56" t="s">
        <v>1494</v>
      </c>
      <c r="J938" s="56" t="s">
        <v>1496</v>
      </c>
      <c r="K938" s="56" t="s">
        <v>1494</v>
      </c>
      <c r="L938" s="56" t="s">
        <v>1496</v>
      </c>
      <c r="M938" s="56">
        <v>1</v>
      </c>
      <c r="N938" s="92"/>
      <c r="O938" s="112"/>
      <c r="P938" s="69"/>
      <c r="Q938" s="69"/>
      <c r="R938" s="69">
        <v>16</v>
      </c>
      <c r="S938" s="68" t="s">
        <v>1498</v>
      </c>
    </row>
    <row r="939" spans="1:19" ht="20.100000000000001" customHeight="1" outlineLevel="2">
      <c r="A939" s="65"/>
      <c r="B939" s="66"/>
      <c r="C939" s="65"/>
      <c r="D939" s="70" t="s">
        <v>1702</v>
      </c>
      <c r="E939" s="66"/>
      <c r="F939" s="33" t="s">
        <v>194</v>
      </c>
      <c r="G939" s="41" t="s">
        <v>1688</v>
      </c>
      <c r="H939" s="56">
        <v>7</v>
      </c>
      <c r="I939" s="67"/>
      <c r="J939" s="67"/>
      <c r="K939" s="67"/>
      <c r="L939" s="67"/>
      <c r="M939" s="112"/>
      <c r="N939" s="118"/>
      <c r="O939" s="112"/>
      <c r="P939" s="69"/>
      <c r="Q939" s="69"/>
      <c r="R939" s="69">
        <f>2*H939</f>
        <v>14</v>
      </c>
      <c r="S939" s="68" t="s">
        <v>1703</v>
      </c>
    </row>
    <row r="940" spans="1:19" ht="20.100000000000001" customHeight="1" outlineLevel="1">
      <c r="A940" s="65"/>
      <c r="B940" s="66"/>
      <c r="C940" s="65"/>
      <c r="D940" s="70"/>
      <c r="E940" s="66"/>
      <c r="F940" s="125" t="s">
        <v>1875</v>
      </c>
      <c r="G940" s="41"/>
      <c r="H940" s="56"/>
      <c r="I940" s="67"/>
      <c r="J940" s="67"/>
      <c r="K940" s="67"/>
      <c r="L940" s="67"/>
      <c r="M940" s="112"/>
      <c r="N940" s="118"/>
      <c r="O940" s="112"/>
      <c r="P940" s="69"/>
      <c r="Q940" s="69"/>
      <c r="R940" s="69">
        <f>SUBTOTAL(9,R933:R939)</f>
        <v>363.21780487804881</v>
      </c>
      <c r="S940" s="68"/>
    </row>
    <row r="941" spans="1:19" ht="20.100000000000001" customHeight="1" outlineLevel="2">
      <c r="A941" s="35" t="s">
        <v>158</v>
      </c>
      <c r="B941" s="41" t="s">
        <v>159</v>
      </c>
      <c r="C941" s="33" t="s">
        <v>642</v>
      </c>
      <c r="D941" s="70" t="s">
        <v>949</v>
      </c>
      <c r="E941" s="40">
        <v>3</v>
      </c>
      <c r="F941" s="33" t="s">
        <v>160</v>
      </c>
      <c r="G941" s="41" t="s">
        <v>161</v>
      </c>
      <c r="H941" s="99">
        <v>39</v>
      </c>
      <c r="I941" s="49">
        <v>48</v>
      </c>
      <c r="J941" s="49">
        <v>48</v>
      </c>
      <c r="K941" s="43">
        <v>0</v>
      </c>
      <c r="L941" s="49">
        <v>0</v>
      </c>
      <c r="M941" s="109"/>
      <c r="N941" s="92">
        <f>IF(H941&lt;25,1,1+(H941-25)/H941)</f>
        <v>1.358974358974359</v>
      </c>
      <c r="O941" s="109">
        <v>1</v>
      </c>
      <c r="P941" s="34">
        <f>J941*N941*O941</f>
        <v>65.230769230769226</v>
      </c>
      <c r="Q941" s="34">
        <f>L941*M941*N941</f>
        <v>0</v>
      </c>
      <c r="R941" s="34">
        <f>P941+Q941</f>
        <v>65.230769230769226</v>
      </c>
      <c r="S941" s="31"/>
    </row>
    <row r="942" spans="1:19" ht="20.100000000000001" customHeight="1" outlineLevel="2">
      <c r="A942" s="33" t="s">
        <v>536</v>
      </c>
      <c r="B942" s="41" t="s">
        <v>537</v>
      </c>
      <c r="C942" s="33" t="s">
        <v>611</v>
      </c>
      <c r="D942" s="70" t="s">
        <v>949</v>
      </c>
      <c r="E942" s="47">
        <v>3</v>
      </c>
      <c r="F942" s="33" t="s">
        <v>160</v>
      </c>
      <c r="G942" s="41" t="s">
        <v>161</v>
      </c>
      <c r="H942" s="44">
        <v>34</v>
      </c>
      <c r="I942" s="48">
        <v>48</v>
      </c>
      <c r="J942" s="48">
        <v>38</v>
      </c>
      <c r="K942" s="48">
        <v>10</v>
      </c>
      <c r="L942" s="48">
        <v>0</v>
      </c>
      <c r="M942" s="109">
        <v>1</v>
      </c>
      <c r="N942" s="92">
        <f>IF(H942&lt;25,1,1+(H942-25)/H942)</f>
        <v>1.2647058823529411</v>
      </c>
      <c r="O942" s="109">
        <v>1</v>
      </c>
      <c r="P942" s="34">
        <f>J942*N942*O942</f>
        <v>48.058823529411761</v>
      </c>
      <c r="Q942" s="34">
        <f>K942*M942*N942</f>
        <v>12.647058823529411</v>
      </c>
      <c r="R942" s="34">
        <f>P942+Q942</f>
        <v>60.705882352941174</v>
      </c>
      <c r="S942" s="31"/>
    </row>
    <row r="943" spans="1:19" ht="20.100000000000001" customHeight="1" outlineLevel="2">
      <c r="A943" s="57" t="s">
        <v>1332</v>
      </c>
      <c r="B943" s="60" t="s">
        <v>1333</v>
      </c>
      <c r="C943" s="57" t="s">
        <v>1509</v>
      </c>
      <c r="D943" s="70" t="s">
        <v>1502</v>
      </c>
      <c r="E943" s="62" t="s">
        <v>1444</v>
      </c>
      <c r="F943" s="33" t="s">
        <v>160</v>
      </c>
      <c r="G943" s="41" t="s">
        <v>1584</v>
      </c>
      <c r="H943" s="87">
        <v>33</v>
      </c>
      <c r="I943" s="56" t="s">
        <v>1494</v>
      </c>
      <c r="J943" s="56" t="s">
        <v>1495</v>
      </c>
      <c r="K943" s="56" t="s">
        <v>1494</v>
      </c>
      <c r="L943" s="56" t="s">
        <v>1495</v>
      </c>
      <c r="M943" s="56">
        <v>1</v>
      </c>
      <c r="N943" s="92"/>
      <c r="O943" s="112"/>
      <c r="P943" s="69"/>
      <c r="Q943" s="69"/>
      <c r="R943" s="69">
        <v>19.878787878787879</v>
      </c>
      <c r="S943" s="68" t="s">
        <v>1498</v>
      </c>
    </row>
    <row r="944" spans="1:19" ht="20.100000000000001" customHeight="1" outlineLevel="2">
      <c r="A944" s="24"/>
      <c r="B944" s="41" t="s">
        <v>889</v>
      </c>
      <c r="C944" s="24"/>
      <c r="D944" s="70" t="s">
        <v>822</v>
      </c>
      <c r="E944" s="55"/>
      <c r="F944" s="33" t="s">
        <v>160</v>
      </c>
      <c r="G944" s="41" t="s">
        <v>921</v>
      </c>
      <c r="H944" s="56"/>
      <c r="I944" s="56"/>
      <c r="J944" s="56"/>
      <c r="K944" s="56"/>
      <c r="L944" s="56"/>
      <c r="M944" s="56"/>
      <c r="N944" s="56"/>
      <c r="O944" s="56"/>
      <c r="P944" s="24"/>
      <c r="Q944" s="55"/>
      <c r="R944" s="55">
        <v>15</v>
      </c>
      <c r="S944" s="24"/>
    </row>
    <row r="945" spans="1:19" ht="20.100000000000001" customHeight="1" outlineLevel="2">
      <c r="A945" s="33" t="s">
        <v>546</v>
      </c>
      <c r="B945" s="41" t="s">
        <v>547</v>
      </c>
      <c r="C945" s="33" t="s">
        <v>611</v>
      </c>
      <c r="D945" s="70" t="s">
        <v>949</v>
      </c>
      <c r="E945" s="47">
        <v>3</v>
      </c>
      <c r="F945" s="33" t="s">
        <v>160</v>
      </c>
      <c r="G945" s="41" t="s">
        <v>161</v>
      </c>
      <c r="H945" s="44">
        <v>37</v>
      </c>
      <c r="I945" s="48">
        <v>48</v>
      </c>
      <c r="J945" s="48">
        <v>48</v>
      </c>
      <c r="K945" s="48">
        <v>0</v>
      </c>
      <c r="L945" s="48">
        <v>0</v>
      </c>
      <c r="M945" s="109"/>
      <c r="N945" s="92">
        <f>IF(H945&lt;25,1,1+(H945-25)/H945)</f>
        <v>1.3243243243243243</v>
      </c>
      <c r="O945" s="109">
        <v>1.2</v>
      </c>
      <c r="P945" s="34">
        <f>J945*N945*O945</f>
        <v>76.281081081081069</v>
      </c>
      <c r="Q945" s="34">
        <f>L945*M945*N945</f>
        <v>0</v>
      </c>
      <c r="R945" s="34">
        <f>P945+Q945</f>
        <v>76.281081081081069</v>
      </c>
      <c r="S945" s="31"/>
    </row>
    <row r="946" spans="1:19" ht="20.100000000000001" customHeight="1" outlineLevel="2">
      <c r="A946" s="57" t="s">
        <v>1346</v>
      </c>
      <c r="B946" s="60" t="s">
        <v>1347</v>
      </c>
      <c r="C946" s="57" t="s">
        <v>1509</v>
      </c>
      <c r="D946" s="70" t="s">
        <v>1502</v>
      </c>
      <c r="E946" s="62" t="s">
        <v>1444</v>
      </c>
      <c r="F946" s="33" t="s">
        <v>160</v>
      </c>
      <c r="G946" s="41" t="s">
        <v>1584</v>
      </c>
      <c r="H946" s="87">
        <v>37</v>
      </c>
      <c r="I946" s="56" t="s">
        <v>1494</v>
      </c>
      <c r="J946" s="56" t="s">
        <v>1495</v>
      </c>
      <c r="K946" s="56" t="s">
        <v>1494</v>
      </c>
      <c r="L946" s="56" t="s">
        <v>1495</v>
      </c>
      <c r="M946" s="56">
        <v>1</v>
      </c>
      <c r="N946" s="92"/>
      <c r="O946" s="112"/>
      <c r="P946" s="69"/>
      <c r="Q946" s="69"/>
      <c r="R946" s="69">
        <v>21.189189189189189</v>
      </c>
      <c r="S946" s="68" t="s">
        <v>1498</v>
      </c>
    </row>
    <row r="947" spans="1:19" ht="20.100000000000001" customHeight="1" outlineLevel="2">
      <c r="A947" s="65"/>
      <c r="B947" s="66"/>
      <c r="C947" s="24" t="s">
        <v>642</v>
      </c>
      <c r="D947" s="70" t="s">
        <v>1221</v>
      </c>
      <c r="E947" s="55">
        <v>14</v>
      </c>
      <c r="F947" s="33" t="s">
        <v>160</v>
      </c>
      <c r="G947" s="41" t="s">
        <v>161</v>
      </c>
      <c r="H947" s="90">
        <v>3</v>
      </c>
      <c r="I947" s="67"/>
      <c r="J947" s="67"/>
      <c r="K947" s="67"/>
      <c r="L947" s="67"/>
      <c r="M947" s="112"/>
      <c r="N947" s="92">
        <f>IF(H947&lt;25,1,1+(H947-25)/H947)</f>
        <v>1</v>
      </c>
      <c r="O947" s="112"/>
      <c r="P947" s="69"/>
      <c r="Q947" s="69"/>
      <c r="R947" s="55">
        <f>0.3*13*H947</f>
        <v>11.7</v>
      </c>
      <c r="S947" s="68" t="s">
        <v>1235</v>
      </c>
    </row>
    <row r="948" spans="1:19" ht="20.100000000000001" customHeight="1" outlineLevel="2">
      <c r="A948" s="65"/>
      <c r="B948" s="66"/>
      <c r="C948" s="65"/>
      <c r="D948" s="70" t="s">
        <v>1702</v>
      </c>
      <c r="E948" s="66"/>
      <c r="F948" s="33" t="s">
        <v>160</v>
      </c>
      <c r="G948" s="41" t="s">
        <v>768</v>
      </c>
      <c r="H948" s="56">
        <v>7</v>
      </c>
      <c r="I948" s="67"/>
      <c r="J948" s="67"/>
      <c r="K948" s="67"/>
      <c r="L948" s="67"/>
      <c r="M948" s="112"/>
      <c r="N948" s="118"/>
      <c r="O948" s="112"/>
      <c r="P948" s="69"/>
      <c r="Q948" s="69"/>
      <c r="R948" s="69">
        <f>2*H948</f>
        <v>14</v>
      </c>
      <c r="S948" s="68" t="s">
        <v>1703</v>
      </c>
    </row>
    <row r="949" spans="1:19" ht="20.100000000000001" customHeight="1" outlineLevel="2">
      <c r="A949" s="24"/>
      <c r="B949" s="41"/>
      <c r="C949" s="33" t="s">
        <v>611</v>
      </c>
      <c r="D949" s="70" t="s">
        <v>593</v>
      </c>
      <c r="E949" s="55"/>
      <c r="F949" s="33" t="s">
        <v>160</v>
      </c>
      <c r="G949" s="41" t="s">
        <v>768</v>
      </c>
      <c r="H949" s="56">
        <v>4</v>
      </c>
      <c r="I949" s="56"/>
      <c r="J949" s="56"/>
      <c r="K949" s="56"/>
      <c r="L949" s="56"/>
      <c r="M949" s="56"/>
      <c r="N949" s="56"/>
      <c r="O949" s="56"/>
      <c r="P949" s="24"/>
      <c r="Q949" s="55"/>
      <c r="R949" s="54">
        <f>H949*14</f>
        <v>56</v>
      </c>
      <c r="S949" s="24"/>
    </row>
    <row r="950" spans="1:19" ht="20.100000000000001" customHeight="1" outlineLevel="1">
      <c r="A950" s="24"/>
      <c r="B950" s="41"/>
      <c r="C950" s="33"/>
      <c r="D950" s="70"/>
      <c r="E950" s="55"/>
      <c r="F950" s="125" t="s">
        <v>1876</v>
      </c>
      <c r="G950" s="41"/>
      <c r="H950" s="56"/>
      <c r="I950" s="56"/>
      <c r="J950" s="56"/>
      <c r="K950" s="56"/>
      <c r="L950" s="56"/>
      <c r="M950" s="56"/>
      <c r="N950" s="56"/>
      <c r="O950" s="56"/>
      <c r="P950" s="24"/>
      <c r="Q950" s="55"/>
      <c r="R950" s="54">
        <f>SUBTOTAL(9,R941:R949)</f>
        <v>339.9857097327685</v>
      </c>
      <c r="S950" s="24"/>
    </row>
    <row r="951" spans="1:19" ht="20.100000000000001" customHeight="1" outlineLevel="2">
      <c r="A951" s="57" t="s">
        <v>1079</v>
      </c>
      <c r="B951" s="60" t="s">
        <v>1080</v>
      </c>
      <c r="C951" s="57" t="s">
        <v>1081</v>
      </c>
      <c r="D951" s="70" t="s">
        <v>1082</v>
      </c>
      <c r="E951" s="62">
        <v>2</v>
      </c>
      <c r="F951" s="33" t="s">
        <v>206</v>
      </c>
      <c r="G951" s="41" t="s">
        <v>1151</v>
      </c>
      <c r="H951" s="87">
        <v>31</v>
      </c>
      <c r="I951" s="56">
        <v>0</v>
      </c>
      <c r="J951" s="56">
        <v>0</v>
      </c>
      <c r="K951" s="56">
        <v>0</v>
      </c>
      <c r="L951" s="56">
        <v>0</v>
      </c>
      <c r="M951" s="56"/>
      <c r="N951" s="92">
        <f>IF(H951&lt;25,1,1+(H951-25)/H951)</f>
        <v>1.1935483870967742</v>
      </c>
      <c r="O951" s="117">
        <v>1</v>
      </c>
      <c r="P951" s="24"/>
      <c r="Q951" s="64">
        <f>N951*E951*32</f>
        <v>76.387096774193552</v>
      </c>
      <c r="R951" s="64">
        <f>P951+Q951</f>
        <v>76.387096774193552</v>
      </c>
      <c r="S951" s="24"/>
    </row>
    <row r="952" spans="1:19" ht="20.100000000000001" customHeight="1" outlineLevel="2">
      <c r="A952" s="33" t="s">
        <v>519</v>
      </c>
      <c r="B952" s="41" t="s">
        <v>1033</v>
      </c>
      <c r="C952" s="33" t="s">
        <v>611</v>
      </c>
      <c r="D952" s="70" t="s">
        <v>949</v>
      </c>
      <c r="E952" s="47">
        <v>3</v>
      </c>
      <c r="F952" s="33" t="s">
        <v>206</v>
      </c>
      <c r="G952" s="41" t="s">
        <v>207</v>
      </c>
      <c r="H952" s="44">
        <v>14</v>
      </c>
      <c r="I952" s="48">
        <v>48</v>
      </c>
      <c r="J952" s="48">
        <v>48</v>
      </c>
      <c r="K952" s="48">
        <v>0</v>
      </c>
      <c r="L952" s="48">
        <v>0</v>
      </c>
      <c r="M952" s="109"/>
      <c r="N952" s="92">
        <f>IF(H952&lt;25,1,1+(H952-25)/H952)</f>
        <v>1</v>
      </c>
      <c r="O952" s="109">
        <v>1</v>
      </c>
      <c r="P952" s="34">
        <f>J952*N952*O952</f>
        <v>48</v>
      </c>
      <c r="Q952" s="34">
        <f>L952*M952*N952</f>
        <v>0</v>
      </c>
      <c r="R952" s="34">
        <f>P952+Q952</f>
        <v>48</v>
      </c>
      <c r="S952" s="31"/>
    </row>
    <row r="953" spans="1:19" ht="20.100000000000001" customHeight="1" outlineLevel="2">
      <c r="A953" s="57" t="s">
        <v>1304</v>
      </c>
      <c r="B953" s="60" t="s">
        <v>1305</v>
      </c>
      <c r="C953" s="57" t="s">
        <v>1509</v>
      </c>
      <c r="D953" s="70" t="s">
        <v>1502</v>
      </c>
      <c r="E953" s="62" t="s">
        <v>1444</v>
      </c>
      <c r="F953" s="33" t="s">
        <v>206</v>
      </c>
      <c r="G953" s="41" t="s">
        <v>1566</v>
      </c>
      <c r="H953" s="87">
        <v>14</v>
      </c>
      <c r="I953" s="56" t="s">
        <v>1494</v>
      </c>
      <c r="J953" s="56" t="s">
        <v>1495</v>
      </c>
      <c r="K953" s="56" t="s">
        <v>1494</v>
      </c>
      <c r="L953" s="56" t="s">
        <v>1495</v>
      </c>
      <c r="M953" s="56">
        <v>1</v>
      </c>
      <c r="N953" s="92"/>
      <c r="O953" s="112"/>
      <c r="P953" s="69"/>
      <c r="Q953" s="69"/>
      <c r="R953" s="69">
        <v>16</v>
      </c>
      <c r="S953" s="68" t="s">
        <v>1498</v>
      </c>
    </row>
    <row r="954" spans="1:19" ht="20.100000000000001" customHeight="1" outlineLevel="2">
      <c r="A954" s="35" t="s">
        <v>345</v>
      </c>
      <c r="B954" s="41" t="s">
        <v>346</v>
      </c>
      <c r="C954" s="33" t="s">
        <v>642</v>
      </c>
      <c r="D954" s="70" t="s">
        <v>949</v>
      </c>
      <c r="E954" s="40">
        <v>3</v>
      </c>
      <c r="F954" s="33" t="s">
        <v>206</v>
      </c>
      <c r="G954" s="41" t="s">
        <v>207</v>
      </c>
      <c r="H954" s="99">
        <v>13</v>
      </c>
      <c r="I954" s="49">
        <v>48</v>
      </c>
      <c r="J954" s="49">
        <v>48</v>
      </c>
      <c r="K954" s="43">
        <v>0</v>
      </c>
      <c r="L954" s="49">
        <v>0</v>
      </c>
      <c r="M954" s="109"/>
      <c r="N954" s="92">
        <f>IF(H954&lt;25,1,1+(H954-25)/H954)</f>
        <v>1</v>
      </c>
      <c r="O954" s="109">
        <v>1</v>
      </c>
      <c r="P954" s="34">
        <f>J954*N954*O954</f>
        <v>48</v>
      </c>
      <c r="Q954" s="34">
        <f>L954*M954*N954</f>
        <v>0</v>
      </c>
      <c r="R954" s="34">
        <f>P954+Q954</f>
        <v>48</v>
      </c>
      <c r="S954" s="31"/>
    </row>
    <row r="955" spans="1:19" ht="20.100000000000001" customHeight="1" outlineLevel="2">
      <c r="A955" s="57" t="s">
        <v>1396</v>
      </c>
      <c r="B955" s="60" t="s">
        <v>1397</v>
      </c>
      <c r="C955" s="57" t="s">
        <v>1504</v>
      </c>
      <c r="D955" s="70" t="s">
        <v>1502</v>
      </c>
      <c r="E955" s="62" t="s">
        <v>1444</v>
      </c>
      <c r="F955" s="33" t="s">
        <v>206</v>
      </c>
      <c r="G955" s="41" t="s">
        <v>1566</v>
      </c>
      <c r="H955" s="87" t="s">
        <v>1453</v>
      </c>
      <c r="I955" s="56" t="s">
        <v>1494</v>
      </c>
      <c r="J955" s="56" t="s">
        <v>1496</v>
      </c>
      <c r="K955" s="56" t="s">
        <v>1494</v>
      </c>
      <c r="L955" s="56" t="s">
        <v>1496</v>
      </c>
      <c r="M955" s="56">
        <v>1</v>
      </c>
      <c r="N955" s="92"/>
      <c r="O955" s="112"/>
      <c r="P955" s="69"/>
      <c r="Q955" s="69"/>
      <c r="R955" s="69">
        <v>16</v>
      </c>
      <c r="S955" s="68" t="s">
        <v>1498</v>
      </c>
    </row>
    <row r="956" spans="1:19" ht="20.100000000000001" customHeight="1" outlineLevel="2">
      <c r="A956" s="65"/>
      <c r="B956" s="66"/>
      <c r="C956" s="24" t="s">
        <v>642</v>
      </c>
      <c r="D956" s="70" t="s">
        <v>1223</v>
      </c>
      <c r="E956" s="55">
        <v>14</v>
      </c>
      <c r="F956" s="33" t="s">
        <v>206</v>
      </c>
      <c r="G956" s="41" t="s">
        <v>207</v>
      </c>
      <c r="H956" s="90">
        <v>2</v>
      </c>
      <c r="I956" s="67"/>
      <c r="J956" s="67"/>
      <c r="K956" s="67"/>
      <c r="L956" s="67"/>
      <c r="M956" s="112"/>
      <c r="N956" s="92">
        <f>IF(H956&lt;25,1,1+(H956-25)/H956)</f>
        <v>1</v>
      </c>
      <c r="O956" s="112"/>
      <c r="P956" s="69"/>
      <c r="Q956" s="69"/>
      <c r="R956" s="55">
        <f>0.3*13*H956</f>
        <v>7.8</v>
      </c>
      <c r="S956" s="24" t="s">
        <v>1235</v>
      </c>
    </row>
    <row r="957" spans="1:19" ht="20.100000000000001" customHeight="1" outlineLevel="2">
      <c r="A957" s="24"/>
      <c r="B957" s="41"/>
      <c r="C957" s="33" t="s">
        <v>611</v>
      </c>
      <c r="D957" s="70" t="s">
        <v>593</v>
      </c>
      <c r="E957" s="55"/>
      <c r="F957" s="33" t="s">
        <v>206</v>
      </c>
      <c r="G957" s="41" t="s">
        <v>769</v>
      </c>
      <c r="H957" s="56">
        <v>2</v>
      </c>
      <c r="I957" s="56"/>
      <c r="J957" s="56"/>
      <c r="K957" s="56"/>
      <c r="L957" s="56"/>
      <c r="M957" s="56"/>
      <c r="N957" s="56"/>
      <c r="O957" s="56"/>
      <c r="P957" s="24"/>
      <c r="Q957" s="55"/>
      <c r="R957" s="54">
        <f>H957*14</f>
        <v>28</v>
      </c>
      <c r="S957" s="24"/>
    </row>
    <row r="958" spans="1:19" ht="20.100000000000001" customHeight="1" outlineLevel="2">
      <c r="A958" s="65"/>
      <c r="B958" s="66"/>
      <c r="C958" s="65"/>
      <c r="D958" s="70" t="s">
        <v>1702</v>
      </c>
      <c r="E958" s="66"/>
      <c r="F958" s="33" t="s">
        <v>206</v>
      </c>
      <c r="G958" s="41" t="s">
        <v>1689</v>
      </c>
      <c r="H958" s="56">
        <v>2</v>
      </c>
      <c r="I958" s="67"/>
      <c r="J958" s="67"/>
      <c r="K958" s="67"/>
      <c r="L958" s="67"/>
      <c r="M958" s="112"/>
      <c r="N958" s="118"/>
      <c r="O958" s="112"/>
      <c r="P958" s="69"/>
      <c r="Q958" s="69"/>
      <c r="R958" s="69">
        <f>2*H958</f>
        <v>4</v>
      </c>
      <c r="S958" s="68" t="s">
        <v>1703</v>
      </c>
    </row>
    <row r="959" spans="1:19" ht="20.100000000000001" customHeight="1" outlineLevel="1">
      <c r="A959" s="65"/>
      <c r="B959" s="66"/>
      <c r="C959" s="65"/>
      <c r="D959" s="70"/>
      <c r="E959" s="66"/>
      <c r="F959" s="125" t="s">
        <v>1877</v>
      </c>
      <c r="G959" s="41"/>
      <c r="H959" s="56"/>
      <c r="I959" s="67"/>
      <c r="J959" s="67"/>
      <c r="K959" s="67"/>
      <c r="L959" s="67"/>
      <c r="M959" s="112"/>
      <c r="N959" s="118"/>
      <c r="O959" s="112"/>
      <c r="P959" s="69"/>
      <c r="Q959" s="69"/>
      <c r="R959" s="69">
        <f>SUBTOTAL(9,R951:R958)</f>
        <v>244.18709677419355</v>
      </c>
      <c r="S959" s="68"/>
    </row>
    <row r="960" spans="1:19" ht="20.100000000000001" customHeight="1" outlineLevel="2">
      <c r="A960" s="33" t="s">
        <v>113</v>
      </c>
      <c r="B960" s="41" t="s">
        <v>114</v>
      </c>
      <c r="C960" s="33" t="s">
        <v>611</v>
      </c>
      <c r="D960" s="70" t="s">
        <v>949</v>
      </c>
      <c r="E960" s="47">
        <v>3</v>
      </c>
      <c r="F960" s="33" t="s">
        <v>108</v>
      </c>
      <c r="G960" s="41" t="s">
        <v>109</v>
      </c>
      <c r="H960" s="44">
        <v>36</v>
      </c>
      <c r="I960" s="48">
        <v>48</v>
      </c>
      <c r="J960" s="48">
        <v>32</v>
      </c>
      <c r="K960" s="44">
        <v>0</v>
      </c>
      <c r="L960" s="44">
        <v>16</v>
      </c>
      <c r="M960" s="110" t="s">
        <v>669</v>
      </c>
      <c r="N960" s="92">
        <f>IF(H960&lt;25,1,1+(H960-25)/H960)</f>
        <v>1.3055555555555556</v>
      </c>
      <c r="O960" s="109">
        <v>1</v>
      </c>
      <c r="P960" s="34">
        <f>J960*N960*O960</f>
        <v>41.777777777777779</v>
      </c>
      <c r="Q960" s="34">
        <f>L960*M960*N960</f>
        <v>20.888888888888889</v>
      </c>
      <c r="R960" s="34">
        <f>P960+Q960</f>
        <v>62.666666666666671</v>
      </c>
      <c r="S960" s="31"/>
    </row>
    <row r="961" spans="1:19" ht="20.100000000000001" customHeight="1" outlineLevel="2">
      <c r="A961" s="65"/>
      <c r="B961" s="66"/>
      <c r="C961" s="24" t="s">
        <v>642</v>
      </c>
      <c r="D961" s="70" t="s">
        <v>1223</v>
      </c>
      <c r="E961" s="55">
        <v>14</v>
      </c>
      <c r="F961" s="33" t="s">
        <v>108</v>
      </c>
      <c r="G961" s="41" t="s">
        <v>109</v>
      </c>
      <c r="H961" s="90">
        <v>3</v>
      </c>
      <c r="I961" s="67"/>
      <c r="J961" s="67"/>
      <c r="K961" s="67"/>
      <c r="L961" s="67"/>
      <c r="M961" s="112"/>
      <c r="N961" s="92">
        <f>IF(H961&lt;25,1,1+(H961-25)/H961)</f>
        <v>1</v>
      </c>
      <c r="O961" s="112"/>
      <c r="P961" s="69"/>
      <c r="Q961" s="69"/>
      <c r="R961" s="55">
        <f>0.3*13*H961</f>
        <v>11.7</v>
      </c>
      <c r="S961" s="24" t="s">
        <v>1235</v>
      </c>
    </row>
    <row r="962" spans="1:19" ht="20.100000000000001" customHeight="1" outlineLevel="2">
      <c r="A962" s="65"/>
      <c r="B962" s="66"/>
      <c r="C962" s="65"/>
      <c r="D962" s="70" t="s">
        <v>1702</v>
      </c>
      <c r="E962" s="66"/>
      <c r="F962" s="33" t="s">
        <v>108</v>
      </c>
      <c r="G962" s="41" t="s">
        <v>770</v>
      </c>
      <c r="H962" s="56">
        <v>5</v>
      </c>
      <c r="I962" s="67"/>
      <c r="J962" s="67"/>
      <c r="K962" s="67"/>
      <c r="L962" s="67"/>
      <c r="M962" s="112"/>
      <c r="N962" s="118"/>
      <c r="O962" s="112"/>
      <c r="P962" s="69"/>
      <c r="Q962" s="69"/>
      <c r="R962" s="69">
        <f>2*H962</f>
        <v>10</v>
      </c>
      <c r="S962" s="68" t="s">
        <v>1703</v>
      </c>
    </row>
    <row r="963" spans="1:19" ht="20.100000000000001" customHeight="1" outlineLevel="2">
      <c r="A963" s="24"/>
      <c r="B963" s="41"/>
      <c r="C963" s="33" t="s">
        <v>611</v>
      </c>
      <c r="D963" s="70" t="s">
        <v>593</v>
      </c>
      <c r="E963" s="55"/>
      <c r="F963" s="33" t="s">
        <v>108</v>
      </c>
      <c r="G963" s="41" t="s">
        <v>770</v>
      </c>
      <c r="H963" s="56">
        <v>2</v>
      </c>
      <c r="I963" s="56"/>
      <c r="J963" s="56"/>
      <c r="K963" s="56"/>
      <c r="L963" s="56"/>
      <c r="M963" s="56"/>
      <c r="N963" s="56"/>
      <c r="O963" s="56"/>
      <c r="P963" s="24"/>
      <c r="Q963" s="55"/>
      <c r="R963" s="54">
        <f>H963*14</f>
        <v>28</v>
      </c>
      <c r="S963" s="24"/>
    </row>
    <row r="964" spans="1:19" ht="20.100000000000001" customHeight="1" outlineLevel="1">
      <c r="A964" s="24"/>
      <c r="B964" s="41"/>
      <c r="C964" s="33"/>
      <c r="D964" s="70"/>
      <c r="E964" s="55"/>
      <c r="F964" s="125" t="s">
        <v>1878</v>
      </c>
      <c r="G964" s="41"/>
      <c r="H964" s="56"/>
      <c r="I964" s="56"/>
      <c r="J964" s="56"/>
      <c r="K964" s="56"/>
      <c r="L964" s="56"/>
      <c r="M964" s="56"/>
      <c r="N964" s="56"/>
      <c r="O964" s="56"/>
      <c r="P964" s="24"/>
      <c r="Q964" s="55"/>
      <c r="R964" s="54">
        <f>SUBTOTAL(9,R960:R963)</f>
        <v>112.36666666666667</v>
      </c>
      <c r="S964" s="24"/>
    </row>
    <row r="965" spans="1:19" ht="20.100000000000001" customHeight="1" outlineLevel="2">
      <c r="A965" s="33" t="s">
        <v>75</v>
      </c>
      <c r="B965" s="41" t="s">
        <v>1030</v>
      </c>
      <c r="C965" s="33" t="s">
        <v>611</v>
      </c>
      <c r="D965" s="70" t="s">
        <v>949</v>
      </c>
      <c r="E965" s="47">
        <v>2</v>
      </c>
      <c r="F965" s="33" t="s">
        <v>79</v>
      </c>
      <c r="G965" s="41" t="s">
        <v>80</v>
      </c>
      <c r="H965" s="44">
        <v>65</v>
      </c>
      <c r="I965" s="48">
        <v>32</v>
      </c>
      <c r="J965" s="48">
        <v>32</v>
      </c>
      <c r="K965" s="48">
        <v>0</v>
      </c>
      <c r="L965" s="48">
        <v>0</v>
      </c>
      <c r="M965" s="109"/>
      <c r="N965" s="92">
        <f>IF(H965&lt;25,1,1+(H965-25)/H965)</f>
        <v>1.6153846153846154</v>
      </c>
      <c r="O965" s="109">
        <v>1</v>
      </c>
      <c r="P965" s="34">
        <f>J965*N965*O965</f>
        <v>51.692307692307693</v>
      </c>
      <c r="Q965" s="34">
        <f>L965*M965*N965</f>
        <v>0</v>
      </c>
      <c r="R965" s="34">
        <f>P965+Q965</f>
        <v>51.692307692307693</v>
      </c>
      <c r="S965" s="31"/>
    </row>
    <row r="966" spans="1:19" ht="20.100000000000001" customHeight="1" outlineLevel="2">
      <c r="A966" s="35" t="s">
        <v>75</v>
      </c>
      <c r="B966" s="41" t="s">
        <v>76</v>
      </c>
      <c r="C966" s="33" t="s">
        <v>642</v>
      </c>
      <c r="D966" s="70" t="s">
        <v>949</v>
      </c>
      <c r="E966" s="40">
        <v>2</v>
      </c>
      <c r="F966" s="33" t="s">
        <v>79</v>
      </c>
      <c r="G966" s="41" t="s">
        <v>80</v>
      </c>
      <c r="H966" s="99">
        <v>98</v>
      </c>
      <c r="I966" s="49">
        <v>32</v>
      </c>
      <c r="J966" s="48">
        <v>32</v>
      </c>
      <c r="K966" s="48">
        <v>0</v>
      </c>
      <c r="L966" s="48">
        <v>0</v>
      </c>
      <c r="M966" s="109"/>
      <c r="N966" s="92">
        <f>IF(H966&lt;25,1,1+(H966-25)/H966)</f>
        <v>1.7448979591836735</v>
      </c>
      <c r="O966" s="109">
        <v>1</v>
      </c>
      <c r="P966" s="34">
        <f>J966*N966*O966</f>
        <v>55.836734693877553</v>
      </c>
      <c r="Q966" s="34">
        <f>L966*M966*N966</f>
        <v>0</v>
      </c>
      <c r="R966" s="34">
        <f>P966+Q966</f>
        <v>55.836734693877553</v>
      </c>
      <c r="S966" s="31"/>
    </row>
    <row r="967" spans="1:19" ht="20.100000000000001" customHeight="1" outlineLevel="2">
      <c r="A967" s="35" t="s">
        <v>217</v>
      </c>
      <c r="B967" s="41" t="s">
        <v>1034</v>
      </c>
      <c r="C967" s="33" t="s">
        <v>642</v>
      </c>
      <c r="D967" s="70" t="s">
        <v>949</v>
      </c>
      <c r="E967" s="40">
        <v>3</v>
      </c>
      <c r="F967" s="33" t="s">
        <v>79</v>
      </c>
      <c r="G967" s="41" t="s">
        <v>80</v>
      </c>
      <c r="H967" s="99">
        <v>25</v>
      </c>
      <c r="I967" s="49">
        <v>48</v>
      </c>
      <c r="J967" s="49">
        <v>48</v>
      </c>
      <c r="K967" s="43">
        <v>0</v>
      </c>
      <c r="L967" s="49">
        <v>0</v>
      </c>
      <c r="M967" s="109"/>
      <c r="N967" s="92">
        <f>IF(H967&lt;25,1,1+(H967-25)/H967)</f>
        <v>1</v>
      </c>
      <c r="O967" s="109">
        <v>1.2</v>
      </c>
      <c r="P967" s="34">
        <f>J967*N967*O967</f>
        <v>57.599999999999994</v>
      </c>
      <c r="Q967" s="34">
        <f>L967*M967*N967</f>
        <v>0</v>
      </c>
      <c r="R967" s="34">
        <f>P967+Q967</f>
        <v>57.599999999999994</v>
      </c>
      <c r="S967" s="31"/>
    </row>
    <row r="968" spans="1:19" ht="20.100000000000001" customHeight="1" outlineLevel="2">
      <c r="A968" s="57" t="s">
        <v>1296</v>
      </c>
      <c r="B968" s="60" t="s">
        <v>1297</v>
      </c>
      <c r="C968" s="57" t="s">
        <v>1504</v>
      </c>
      <c r="D968" s="70" t="s">
        <v>1502</v>
      </c>
      <c r="E968" s="62" t="s">
        <v>1444</v>
      </c>
      <c r="F968" s="33" t="s">
        <v>79</v>
      </c>
      <c r="G968" s="41" t="s">
        <v>1558</v>
      </c>
      <c r="H968" s="87" t="s">
        <v>1461</v>
      </c>
      <c r="I968" s="56" t="s">
        <v>1494</v>
      </c>
      <c r="J968" s="56" t="s">
        <v>1496</v>
      </c>
      <c r="K968" s="56" t="s">
        <v>1494</v>
      </c>
      <c r="L968" s="56" t="s">
        <v>1496</v>
      </c>
      <c r="M968" s="56">
        <v>2</v>
      </c>
      <c r="N968" s="92"/>
      <c r="O968" s="112"/>
      <c r="P968" s="69"/>
      <c r="Q968" s="69"/>
      <c r="R968" s="69">
        <v>32</v>
      </c>
      <c r="S968" s="68" t="s">
        <v>1498</v>
      </c>
    </row>
    <row r="969" spans="1:19" ht="20.100000000000001" customHeight="1" outlineLevel="2">
      <c r="A969" s="33" t="s">
        <v>524</v>
      </c>
      <c r="B969" s="41" t="s">
        <v>1035</v>
      </c>
      <c r="C969" s="33" t="s">
        <v>611</v>
      </c>
      <c r="D969" s="70" t="s">
        <v>949</v>
      </c>
      <c r="E969" s="47">
        <v>3</v>
      </c>
      <c r="F969" s="33" t="s">
        <v>79</v>
      </c>
      <c r="G969" s="41" t="s">
        <v>80</v>
      </c>
      <c r="H969" s="44">
        <v>41</v>
      </c>
      <c r="I969" s="48">
        <v>48</v>
      </c>
      <c r="J969" s="48">
        <v>48</v>
      </c>
      <c r="K969" s="48">
        <v>0</v>
      </c>
      <c r="L969" s="48">
        <v>0</v>
      </c>
      <c r="M969" s="109"/>
      <c r="N969" s="92">
        <f>IF(H969&lt;25,1,1+(H969-25)/H969)</f>
        <v>1.3902439024390243</v>
      </c>
      <c r="O969" s="109">
        <v>1.2</v>
      </c>
      <c r="P969" s="34">
        <f>J969*N969*O969</f>
        <v>80.078048780487791</v>
      </c>
      <c r="Q969" s="34">
        <f>L969*M969*N969</f>
        <v>0</v>
      </c>
      <c r="R969" s="34">
        <f>P969+Q969</f>
        <v>80.078048780487791</v>
      </c>
      <c r="S969" s="31"/>
    </row>
    <row r="970" spans="1:19" ht="20.100000000000001" customHeight="1" outlineLevel="2">
      <c r="A970" s="57" t="s">
        <v>1310</v>
      </c>
      <c r="B970" s="60" t="s">
        <v>1311</v>
      </c>
      <c r="C970" s="57" t="s">
        <v>1509</v>
      </c>
      <c r="D970" s="70" t="s">
        <v>1502</v>
      </c>
      <c r="E970" s="62" t="s">
        <v>1444</v>
      </c>
      <c r="F970" s="33" t="s">
        <v>79</v>
      </c>
      <c r="G970" s="41" t="s">
        <v>1558</v>
      </c>
      <c r="H970" s="87">
        <v>38</v>
      </c>
      <c r="I970" s="56" t="s">
        <v>1494</v>
      </c>
      <c r="J970" s="56" t="s">
        <v>1495</v>
      </c>
      <c r="K970" s="56" t="s">
        <v>1494</v>
      </c>
      <c r="L970" s="56" t="s">
        <v>1495</v>
      </c>
      <c r="M970" s="56">
        <v>4</v>
      </c>
      <c r="N970" s="92"/>
      <c r="O970" s="112"/>
      <c r="P970" s="69"/>
      <c r="Q970" s="69"/>
      <c r="R970" s="69">
        <v>64</v>
      </c>
      <c r="S970" s="68" t="s">
        <v>1498</v>
      </c>
    </row>
    <row r="971" spans="1:19" ht="20.100000000000001" customHeight="1" outlineLevel="2">
      <c r="A971" s="33" t="s">
        <v>534</v>
      </c>
      <c r="B971" s="41" t="s">
        <v>535</v>
      </c>
      <c r="C971" s="33" t="s">
        <v>611</v>
      </c>
      <c r="D971" s="70" t="s">
        <v>949</v>
      </c>
      <c r="E971" s="47">
        <v>3</v>
      </c>
      <c r="F971" s="33" t="s">
        <v>79</v>
      </c>
      <c r="G971" s="41" t="s">
        <v>80</v>
      </c>
      <c r="H971" s="44">
        <v>19</v>
      </c>
      <c r="I971" s="48">
        <v>48</v>
      </c>
      <c r="J971" s="48">
        <v>48</v>
      </c>
      <c r="K971" s="48">
        <v>0</v>
      </c>
      <c r="L971" s="48">
        <v>0</v>
      </c>
      <c r="M971" s="109"/>
      <c r="N971" s="92">
        <f>IF(H971&lt;25,1,1+(H971-25)/H971)</f>
        <v>1</v>
      </c>
      <c r="O971" s="109">
        <v>1</v>
      </c>
      <c r="P971" s="34">
        <f>J971*N971*O971</f>
        <v>48</v>
      </c>
      <c r="Q971" s="34">
        <f>L971*M971*N971</f>
        <v>0</v>
      </c>
      <c r="R971" s="34">
        <f>P971+Q971</f>
        <v>48</v>
      </c>
      <c r="S971" s="31"/>
    </row>
    <row r="972" spans="1:19" ht="20.100000000000001" customHeight="1" outlineLevel="2">
      <c r="A972" s="57" t="s">
        <v>1324</v>
      </c>
      <c r="B972" s="60" t="s">
        <v>1325</v>
      </c>
      <c r="C972" s="57" t="s">
        <v>1509</v>
      </c>
      <c r="D972" s="70" t="s">
        <v>1502</v>
      </c>
      <c r="E972" s="62" t="s">
        <v>1444</v>
      </c>
      <c r="F972" s="33" t="s">
        <v>79</v>
      </c>
      <c r="G972" s="41" t="s">
        <v>1558</v>
      </c>
      <c r="H972" s="87">
        <v>18</v>
      </c>
      <c r="I972" s="56" t="s">
        <v>1494</v>
      </c>
      <c r="J972" s="56" t="s">
        <v>1495</v>
      </c>
      <c r="K972" s="56" t="s">
        <v>1494</v>
      </c>
      <c r="L972" s="56" t="s">
        <v>1495</v>
      </c>
      <c r="M972" s="56">
        <v>1</v>
      </c>
      <c r="N972" s="92"/>
      <c r="O972" s="112"/>
      <c r="P972" s="69"/>
      <c r="Q972" s="69"/>
      <c r="R972" s="69">
        <v>16</v>
      </c>
      <c r="S972" s="68" t="s">
        <v>1498</v>
      </c>
    </row>
    <row r="973" spans="1:19" ht="20.100000000000001" customHeight="1" outlineLevel="2">
      <c r="A973" s="65"/>
      <c r="B973" s="66"/>
      <c r="C973" s="24" t="s">
        <v>642</v>
      </c>
      <c r="D973" s="70" t="s">
        <v>1223</v>
      </c>
      <c r="E973" s="55">
        <v>14</v>
      </c>
      <c r="F973" s="33" t="s">
        <v>79</v>
      </c>
      <c r="G973" s="41" t="s">
        <v>80</v>
      </c>
      <c r="H973" s="90">
        <v>3</v>
      </c>
      <c r="I973" s="67"/>
      <c r="J973" s="67"/>
      <c r="K973" s="67"/>
      <c r="L973" s="67"/>
      <c r="M973" s="112"/>
      <c r="N973" s="92">
        <f>IF(H973&lt;25,1,1+(H973-25)/H973)</f>
        <v>1</v>
      </c>
      <c r="O973" s="112"/>
      <c r="P973" s="69"/>
      <c r="Q973" s="69"/>
      <c r="R973" s="55">
        <f>0.3*13*H973</f>
        <v>11.7</v>
      </c>
      <c r="S973" s="68" t="s">
        <v>1235</v>
      </c>
    </row>
    <row r="974" spans="1:19" ht="20.100000000000001" customHeight="1" outlineLevel="2">
      <c r="A974" s="65"/>
      <c r="B974" s="66"/>
      <c r="C974" s="65"/>
      <c r="D974" s="70" t="s">
        <v>1702</v>
      </c>
      <c r="E974" s="66"/>
      <c r="F974" s="33" t="s">
        <v>79</v>
      </c>
      <c r="G974" s="41" t="s">
        <v>771</v>
      </c>
      <c r="H974" s="56">
        <v>5</v>
      </c>
      <c r="I974" s="67"/>
      <c r="J974" s="67"/>
      <c r="K974" s="67"/>
      <c r="L974" s="67"/>
      <c r="M974" s="112"/>
      <c r="N974" s="118"/>
      <c r="O974" s="112"/>
      <c r="P974" s="69"/>
      <c r="Q974" s="69"/>
      <c r="R974" s="69">
        <f>2*H974</f>
        <v>10</v>
      </c>
      <c r="S974" s="68" t="s">
        <v>1703</v>
      </c>
    </row>
    <row r="975" spans="1:19" ht="20.100000000000001" customHeight="1" outlineLevel="2">
      <c r="A975" s="24"/>
      <c r="B975" s="41"/>
      <c r="C975" s="33" t="s">
        <v>611</v>
      </c>
      <c r="D975" s="70" t="s">
        <v>593</v>
      </c>
      <c r="E975" s="55"/>
      <c r="F975" s="33" t="s">
        <v>79</v>
      </c>
      <c r="G975" s="41" t="s">
        <v>771</v>
      </c>
      <c r="H975" s="56">
        <v>3</v>
      </c>
      <c r="I975" s="56"/>
      <c r="J975" s="56"/>
      <c r="K975" s="56"/>
      <c r="L975" s="56"/>
      <c r="M975" s="56"/>
      <c r="N975" s="56"/>
      <c r="O975" s="56"/>
      <c r="P975" s="24"/>
      <c r="Q975" s="55"/>
      <c r="R975" s="54">
        <f>H975*14</f>
        <v>42</v>
      </c>
      <c r="S975" s="24"/>
    </row>
    <row r="976" spans="1:19" ht="20.100000000000001" customHeight="1" outlineLevel="1">
      <c r="A976" s="24"/>
      <c r="B976" s="41"/>
      <c r="C976" s="33"/>
      <c r="D976" s="70"/>
      <c r="E976" s="55"/>
      <c r="F976" s="125" t="s">
        <v>1879</v>
      </c>
      <c r="G976" s="41"/>
      <c r="H976" s="56"/>
      <c r="I976" s="56"/>
      <c r="J976" s="56"/>
      <c r="K976" s="56"/>
      <c r="L976" s="56"/>
      <c r="M976" s="56"/>
      <c r="N976" s="56"/>
      <c r="O976" s="56"/>
      <c r="P976" s="24"/>
      <c r="Q976" s="55"/>
      <c r="R976" s="54">
        <f>SUBTOTAL(9,R965:R975)</f>
        <v>468.90709116667301</v>
      </c>
      <c r="S976" s="24"/>
    </row>
    <row r="977" spans="1:19" ht="20.100000000000001" customHeight="1" outlineLevel="2">
      <c r="A977" s="33" t="s">
        <v>412</v>
      </c>
      <c r="B977" s="41" t="s">
        <v>413</v>
      </c>
      <c r="C977" s="33" t="s">
        <v>611</v>
      </c>
      <c r="D977" s="70" t="s">
        <v>949</v>
      </c>
      <c r="E977" s="47">
        <v>3</v>
      </c>
      <c r="F977" s="33" t="s">
        <v>465</v>
      </c>
      <c r="G977" s="41" t="s">
        <v>466</v>
      </c>
      <c r="H977" s="44">
        <v>36</v>
      </c>
      <c r="I977" s="48">
        <v>48</v>
      </c>
      <c r="J977" s="48">
        <v>48</v>
      </c>
      <c r="K977" s="48">
        <v>0</v>
      </c>
      <c r="L977" s="48">
        <v>0</v>
      </c>
      <c r="M977" s="109"/>
      <c r="N977" s="92">
        <f>IF(H977&lt;25,1,1+(H977-25)/H977)</f>
        <v>1.3055555555555556</v>
      </c>
      <c r="O977" s="109">
        <v>1</v>
      </c>
      <c r="P977" s="34">
        <f>J977*N977*O977</f>
        <v>62.666666666666671</v>
      </c>
      <c r="Q977" s="34">
        <f>L977*M977*N977</f>
        <v>0</v>
      </c>
      <c r="R977" s="34">
        <f>P977+Q977</f>
        <v>62.666666666666671</v>
      </c>
      <c r="S977" s="31"/>
    </row>
    <row r="978" spans="1:19" ht="20.100000000000001" customHeight="1" outlineLevel="2">
      <c r="A978" s="57" t="s">
        <v>1438</v>
      </c>
      <c r="B978" s="60" t="s">
        <v>1439</v>
      </c>
      <c r="C978" s="57" t="s">
        <v>1631</v>
      </c>
      <c r="D978" s="70" t="s">
        <v>1632</v>
      </c>
      <c r="E978" s="62" t="s">
        <v>1444</v>
      </c>
      <c r="F978" s="33" t="s">
        <v>465</v>
      </c>
      <c r="G978" s="41" t="s">
        <v>1654</v>
      </c>
      <c r="H978" s="87">
        <v>35</v>
      </c>
      <c r="I978" s="56" t="s">
        <v>1494</v>
      </c>
      <c r="J978" s="56" t="s">
        <v>1495</v>
      </c>
      <c r="K978" s="56" t="s">
        <v>1494</v>
      </c>
      <c r="L978" s="56" t="s">
        <v>1495</v>
      </c>
      <c r="M978" s="56">
        <v>1</v>
      </c>
      <c r="N978" s="92"/>
      <c r="O978" s="112"/>
      <c r="P978" s="69"/>
      <c r="Q978" s="69"/>
      <c r="R978" s="69">
        <v>20.571428571428569</v>
      </c>
      <c r="S978" s="68" t="s">
        <v>1498</v>
      </c>
    </row>
    <row r="979" spans="1:19" ht="20.100000000000001" customHeight="1" outlineLevel="2">
      <c r="A979" s="65"/>
      <c r="B979" s="66"/>
      <c r="C979" s="24" t="s">
        <v>642</v>
      </c>
      <c r="D979" s="70" t="s">
        <v>1223</v>
      </c>
      <c r="E979" s="55">
        <v>14</v>
      </c>
      <c r="F979" s="33" t="s">
        <v>465</v>
      </c>
      <c r="G979" s="41" t="s">
        <v>772</v>
      </c>
      <c r="H979" s="90">
        <v>5</v>
      </c>
      <c r="I979" s="67"/>
      <c r="J979" s="67"/>
      <c r="K979" s="67"/>
      <c r="L979" s="67"/>
      <c r="M979" s="112"/>
      <c r="N979" s="92">
        <f>IF(H979&lt;25,1,1+(H979-25)/H979)</f>
        <v>1</v>
      </c>
      <c r="O979" s="112"/>
      <c r="P979" s="69"/>
      <c r="Q979" s="69"/>
      <c r="R979" s="55">
        <f>0.3*13*H979</f>
        <v>19.5</v>
      </c>
      <c r="S979" s="68" t="s">
        <v>1235</v>
      </c>
    </row>
    <row r="980" spans="1:19" ht="20.100000000000001" customHeight="1" outlineLevel="2">
      <c r="A980" s="65"/>
      <c r="B980" s="66"/>
      <c r="C980" s="65"/>
      <c r="D980" s="70" t="s">
        <v>1702</v>
      </c>
      <c r="E980" s="66"/>
      <c r="F980" s="33" t="s">
        <v>465</v>
      </c>
      <c r="G980" s="41" t="s">
        <v>772</v>
      </c>
      <c r="H980" s="56">
        <v>8</v>
      </c>
      <c r="I980" s="67"/>
      <c r="J980" s="67"/>
      <c r="K980" s="67"/>
      <c r="L980" s="67"/>
      <c r="M980" s="112"/>
      <c r="N980" s="118"/>
      <c r="O980" s="112"/>
      <c r="P980" s="69"/>
      <c r="Q980" s="69"/>
      <c r="R980" s="69">
        <f>2*H980</f>
        <v>16</v>
      </c>
      <c r="S980" s="68" t="s">
        <v>1703</v>
      </c>
    </row>
    <row r="981" spans="1:19" ht="20.100000000000001" customHeight="1" outlineLevel="2">
      <c r="A981" s="24"/>
      <c r="B981" s="41"/>
      <c r="C981" s="33" t="s">
        <v>611</v>
      </c>
      <c r="D981" s="70" t="s">
        <v>593</v>
      </c>
      <c r="E981" s="55"/>
      <c r="F981" s="33" t="s">
        <v>465</v>
      </c>
      <c r="G981" s="41" t="s">
        <v>772</v>
      </c>
      <c r="H981" s="56">
        <v>4</v>
      </c>
      <c r="I981" s="56"/>
      <c r="J981" s="56"/>
      <c r="K981" s="56"/>
      <c r="L981" s="56"/>
      <c r="M981" s="56"/>
      <c r="N981" s="56"/>
      <c r="O981" s="56"/>
      <c r="P981" s="24"/>
      <c r="Q981" s="55"/>
      <c r="R981" s="54">
        <f>H981*14</f>
        <v>56</v>
      </c>
      <c r="S981" s="24"/>
    </row>
    <row r="982" spans="1:19" ht="20.100000000000001" customHeight="1" outlineLevel="1">
      <c r="A982" s="24"/>
      <c r="B982" s="41"/>
      <c r="C982" s="33"/>
      <c r="D982" s="70"/>
      <c r="E982" s="55"/>
      <c r="F982" s="125" t="s">
        <v>1880</v>
      </c>
      <c r="G982" s="41"/>
      <c r="H982" s="56"/>
      <c r="I982" s="56"/>
      <c r="J982" s="56"/>
      <c r="K982" s="56"/>
      <c r="L982" s="56"/>
      <c r="M982" s="56"/>
      <c r="N982" s="56"/>
      <c r="O982" s="56"/>
      <c r="P982" s="24"/>
      <c r="Q982" s="55"/>
      <c r="R982" s="54">
        <f>SUBTOTAL(9,R977:R981)</f>
        <v>174.73809523809524</v>
      </c>
      <c r="S982" s="24"/>
    </row>
    <row r="983" spans="1:19" ht="20.100000000000001" customHeight="1" outlineLevel="2">
      <c r="A983" s="35" t="s">
        <v>361</v>
      </c>
      <c r="B983" s="41" t="s">
        <v>1036</v>
      </c>
      <c r="C983" s="33" t="s">
        <v>642</v>
      </c>
      <c r="D983" s="70" t="s">
        <v>949</v>
      </c>
      <c r="E983" s="40">
        <v>3</v>
      </c>
      <c r="F983" s="33" t="s">
        <v>647</v>
      </c>
      <c r="G983" s="41" t="s">
        <v>648</v>
      </c>
      <c r="H983" s="99">
        <v>29</v>
      </c>
      <c r="I983" s="49">
        <v>48</v>
      </c>
      <c r="J983" s="49">
        <v>48</v>
      </c>
      <c r="K983" s="43">
        <v>0</v>
      </c>
      <c r="L983" s="49">
        <v>0</v>
      </c>
      <c r="M983" s="109"/>
      <c r="N983" s="92">
        <f>IF(H983&lt;25,1,1+(H983-25)/H983)</f>
        <v>1.1379310344827587</v>
      </c>
      <c r="O983" s="109">
        <v>1</v>
      </c>
      <c r="P983" s="34">
        <f>J983*N983*O983</f>
        <v>54.620689655172413</v>
      </c>
      <c r="Q983" s="34">
        <f>L983*M983*N983</f>
        <v>0</v>
      </c>
      <c r="R983" s="34">
        <f>P983+Q983</f>
        <v>54.620689655172413</v>
      </c>
      <c r="S983" s="31"/>
    </row>
    <row r="984" spans="1:19" ht="20.100000000000001" customHeight="1" outlineLevel="2">
      <c r="A984" s="57" t="s">
        <v>1416</v>
      </c>
      <c r="B984" s="60" t="s">
        <v>1417</v>
      </c>
      <c r="C984" s="57" t="s">
        <v>1504</v>
      </c>
      <c r="D984" s="70" t="s">
        <v>1502</v>
      </c>
      <c r="E984" s="62" t="s">
        <v>1444</v>
      </c>
      <c r="F984" s="33" t="s">
        <v>647</v>
      </c>
      <c r="G984" s="41" t="s">
        <v>1628</v>
      </c>
      <c r="H984" s="87" t="s">
        <v>1447</v>
      </c>
      <c r="I984" s="56" t="s">
        <v>1494</v>
      </c>
      <c r="J984" s="56" t="s">
        <v>1496</v>
      </c>
      <c r="K984" s="56" t="s">
        <v>1494</v>
      </c>
      <c r="L984" s="56" t="s">
        <v>1496</v>
      </c>
      <c r="M984" s="56">
        <v>2</v>
      </c>
      <c r="N984" s="92"/>
      <c r="O984" s="112"/>
      <c r="P984" s="69"/>
      <c r="Q984" s="69"/>
      <c r="R984" s="69">
        <v>32</v>
      </c>
      <c r="S984" s="68" t="s">
        <v>1498</v>
      </c>
    </row>
    <row r="985" spans="1:19" ht="20.100000000000001" customHeight="1" outlineLevel="2">
      <c r="A985" s="65"/>
      <c r="B985" s="66"/>
      <c r="C985" s="24" t="s">
        <v>642</v>
      </c>
      <c r="D985" s="70" t="s">
        <v>1221</v>
      </c>
      <c r="E985" s="55">
        <v>14</v>
      </c>
      <c r="F985" s="33" t="s">
        <v>647</v>
      </c>
      <c r="G985" s="41" t="s">
        <v>648</v>
      </c>
      <c r="H985" s="90">
        <v>2</v>
      </c>
      <c r="I985" s="67"/>
      <c r="J985" s="67"/>
      <c r="K985" s="67"/>
      <c r="L985" s="67"/>
      <c r="M985" s="112"/>
      <c r="N985" s="92">
        <f>IF(H985&lt;25,1,1+(H985-25)/H985)</f>
        <v>1</v>
      </c>
      <c r="O985" s="112"/>
      <c r="P985" s="69"/>
      <c r="Q985" s="69"/>
      <c r="R985" s="55">
        <f>0.3*13*H985</f>
        <v>7.8</v>
      </c>
      <c r="S985" s="68" t="s">
        <v>1235</v>
      </c>
    </row>
    <row r="986" spans="1:19" ht="20.100000000000001" customHeight="1" outlineLevel="2">
      <c r="A986" s="65"/>
      <c r="B986" s="66"/>
      <c r="C986" s="65"/>
      <c r="D986" s="70" t="s">
        <v>1702</v>
      </c>
      <c r="E986" s="66"/>
      <c r="F986" s="33" t="s">
        <v>647</v>
      </c>
      <c r="G986" s="41" t="s">
        <v>1690</v>
      </c>
      <c r="H986" s="56">
        <v>4</v>
      </c>
      <c r="I986" s="67"/>
      <c r="J986" s="67"/>
      <c r="K986" s="67"/>
      <c r="L986" s="67"/>
      <c r="M986" s="112"/>
      <c r="N986" s="118"/>
      <c r="O986" s="112"/>
      <c r="P986" s="69"/>
      <c r="Q986" s="69"/>
      <c r="R986" s="69">
        <f>2*H986</f>
        <v>8</v>
      </c>
      <c r="S986" s="68" t="s">
        <v>1703</v>
      </c>
    </row>
    <row r="987" spans="1:19" ht="20.100000000000001" customHeight="1" outlineLevel="1">
      <c r="A987" s="65"/>
      <c r="B987" s="66"/>
      <c r="C987" s="65"/>
      <c r="D987" s="70"/>
      <c r="E987" s="66"/>
      <c r="F987" s="125" t="s">
        <v>1881</v>
      </c>
      <c r="G987" s="41"/>
      <c r="H987" s="56"/>
      <c r="I987" s="67"/>
      <c r="J987" s="67"/>
      <c r="K987" s="67"/>
      <c r="L987" s="67"/>
      <c r="M987" s="112"/>
      <c r="N987" s="118"/>
      <c r="O987" s="112"/>
      <c r="P987" s="69"/>
      <c r="Q987" s="69"/>
      <c r="R987" s="69">
        <f>SUBTOTAL(9,R983:R986)</f>
        <v>102.42068965517241</v>
      </c>
      <c r="S987" s="68"/>
    </row>
    <row r="988" spans="1:19" ht="20.100000000000001" customHeight="1" outlineLevel="2">
      <c r="A988" s="24"/>
      <c r="B988" s="41" t="s">
        <v>1037</v>
      </c>
      <c r="C988" s="24"/>
      <c r="D988" s="70" t="s">
        <v>822</v>
      </c>
      <c r="E988" s="55"/>
      <c r="F988" s="33" t="s">
        <v>504</v>
      </c>
      <c r="G988" s="41" t="s">
        <v>467</v>
      </c>
      <c r="H988" s="56"/>
      <c r="I988" s="56"/>
      <c r="J988" s="56"/>
      <c r="K988" s="56"/>
      <c r="L988" s="56"/>
      <c r="M988" s="56"/>
      <c r="N988" s="56"/>
      <c r="O988" s="56"/>
      <c r="P988" s="24"/>
      <c r="Q988" s="55"/>
      <c r="R988" s="55">
        <v>15</v>
      </c>
      <c r="S988" s="24"/>
    </row>
    <row r="989" spans="1:19" ht="20.100000000000001" customHeight="1" outlineLevel="2">
      <c r="A989" s="35" t="s">
        <v>268</v>
      </c>
      <c r="B989" s="41" t="s">
        <v>965</v>
      </c>
      <c r="C989" s="33" t="s">
        <v>642</v>
      </c>
      <c r="D989" s="70" t="s">
        <v>949</v>
      </c>
      <c r="E989" s="40">
        <v>4</v>
      </c>
      <c r="F989" s="33" t="s">
        <v>504</v>
      </c>
      <c r="G989" s="41" t="s">
        <v>467</v>
      </c>
      <c r="H989" s="99">
        <v>80</v>
      </c>
      <c r="I989" s="49">
        <v>64</v>
      </c>
      <c r="J989" s="49">
        <v>64</v>
      </c>
      <c r="K989" s="43">
        <v>0</v>
      </c>
      <c r="L989" s="49">
        <v>0</v>
      </c>
      <c r="M989" s="109"/>
      <c r="N989" s="92">
        <f>IF(H989&lt;25,1,1+(H989-25)/H989)</f>
        <v>1.6875</v>
      </c>
      <c r="O989" s="109">
        <v>1</v>
      </c>
      <c r="P989" s="34">
        <f>J989*N989*O989</f>
        <v>108</v>
      </c>
      <c r="Q989" s="34">
        <f>L989*M989*N989</f>
        <v>0</v>
      </c>
      <c r="R989" s="34">
        <f>P989+Q989</f>
        <v>108</v>
      </c>
      <c r="S989" s="31"/>
    </row>
    <row r="990" spans="1:19" ht="20.100000000000001" customHeight="1" outlineLevel="2">
      <c r="A990" s="41">
        <v>12002500</v>
      </c>
      <c r="B990" s="41" t="s">
        <v>269</v>
      </c>
      <c r="C990" s="33" t="s">
        <v>642</v>
      </c>
      <c r="D990" s="70" t="s">
        <v>949</v>
      </c>
      <c r="E990" s="47">
        <v>4</v>
      </c>
      <c r="F990" s="33" t="s">
        <v>504</v>
      </c>
      <c r="G990" s="41" t="s">
        <v>467</v>
      </c>
      <c r="H990" s="44">
        <v>79</v>
      </c>
      <c r="I990" s="48">
        <v>64</v>
      </c>
      <c r="J990" s="48">
        <v>64</v>
      </c>
      <c r="K990" s="48">
        <v>0</v>
      </c>
      <c r="L990" s="48">
        <v>0</v>
      </c>
      <c r="M990" s="109"/>
      <c r="N990" s="92">
        <f>IF(H990&lt;25,1,1+(H990-25)/H990)</f>
        <v>1.6835443037974684</v>
      </c>
      <c r="O990" s="109">
        <v>1</v>
      </c>
      <c r="P990" s="34">
        <v>81.546666666666667</v>
      </c>
      <c r="Q990" s="34">
        <f>L990*M990*N990</f>
        <v>0</v>
      </c>
      <c r="R990" s="34">
        <v>81.546666666666667</v>
      </c>
      <c r="S990" s="31" t="s">
        <v>1714</v>
      </c>
    </row>
    <row r="991" spans="1:19" ht="20.100000000000001" customHeight="1" outlineLevel="2">
      <c r="A991" s="57" t="s">
        <v>1116</v>
      </c>
      <c r="B991" s="60" t="s">
        <v>1117</v>
      </c>
      <c r="C991" s="57" t="s">
        <v>611</v>
      </c>
      <c r="D991" s="70" t="s">
        <v>1082</v>
      </c>
      <c r="E991" s="62">
        <v>2</v>
      </c>
      <c r="F991" s="33" t="s">
        <v>504</v>
      </c>
      <c r="G991" s="41" t="s">
        <v>1136</v>
      </c>
      <c r="H991" s="87">
        <v>59</v>
      </c>
      <c r="I991" s="56">
        <v>0</v>
      </c>
      <c r="J991" s="56">
        <v>0</v>
      </c>
      <c r="K991" s="56">
        <v>0</v>
      </c>
      <c r="L991" s="56">
        <v>0</v>
      </c>
      <c r="M991" s="56"/>
      <c r="N991" s="92">
        <f>IF(H991&lt;25,1,1+(H991-25)/H991)</f>
        <v>1.576271186440678</v>
      </c>
      <c r="O991" s="117">
        <v>1</v>
      </c>
      <c r="P991" s="24"/>
      <c r="Q991" s="64">
        <f>N991*E991*32</f>
        <v>100.88135593220339</v>
      </c>
      <c r="R991" s="64">
        <f>P991+Q991</f>
        <v>100.88135593220339</v>
      </c>
      <c r="S991" s="24"/>
    </row>
    <row r="992" spans="1:19" ht="20.100000000000001" customHeight="1" outlineLevel="2">
      <c r="A992" s="33" t="s">
        <v>569</v>
      </c>
      <c r="B992" s="41" t="s">
        <v>570</v>
      </c>
      <c r="C992" s="33" t="s">
        <v>611</v>
      </c>
      <c r="D992" s="70" t="s">
        <v>949</v>
      </c>
      <c r="E992" s="47">
        <v>3</v>
      </c>
      <c r="F992" s="33" t="s">
        <v>504</v>
      </c>
      <c r="G992" s="41" t="s">
        <v>467</v>
      </c>
      <c r="H992" s="44">
        <v>22</v>
      </c>
      <c r="I992" s="48">
        <v>48</v>
      </c>
      <c r="J992" s="48">
        <v>48</v>
      </c>
      <c r="K992" s="48">
        <v>0</v>
      </c>
      <c r="L992" s="48">
        <v>0</v>
      </c>
      <c r="M992" s="109"/>
      <c r="N992" s="92">
        <f>IF(H992&lt;25,1,1+(H992-25)/H992)</f>
        <v>1</v>
      </c>
      <c r="O992" s="109">
        <v>1</v>
      </c>
      <c r="P992" s="34">
        <f>J992*N992*O992</f>
        <v>48</v>
      </c>
      <c r="Q992" s="34">
        <f>L992*M992*N992</f>
        <v>0</v>
      </c>
      <c r="R992" s="34">
        <f>P992+Q992</f>
        <v>48</v>
      </c>
      <c r="S992" s="31"/>
    </row>
    <row r="993" spans="1:19" ht="20.100000000000001" customHeight="1" outlineLevel="2">
      <c r="A993" s="57" t="s">
        <v>1422</v>
      </c>
      <c r="B993" s="60" t="s">
        <v>1423</v>
      </c>
      <c r="C993" s="57" t="s">
        <v>1631</v>
      </c>
      <c r="D993" s="70" t="s">
        <v>1632</v>
      </c>
      <c r="E993" s="62" t="s">
        <v>1444</v>
      </c>
      <c r="F993" s="33" t="s">
        <v>504</v>
      </c>
      <c r="G993" s="41" t="s">
        <v>1638</v>
      </c>
      <c r="H993" s="87">
        <v>22</v>
      </c>
      <c r="I993" s="56" t="s">
        <v>1494</v>
      </c>
      <c r="J993" s="56" t="s">
        <v>1495</v>
      </c>
      <c r="K993" s="56" t="s">
        <v>1494</v>
      </c>
      <c r="L993" s="56" t="s">
        <v>1495</v>
      </c>
      <c r="M993" s="56">
        <v>1</v>
      </c>
      <c r="N993" s="92"/>
      <c r="O993" s="112"/>
      <c r="P993" s="69"/>
      <c r="Q993" s="69"/>
      <c r="R993" s="69">
        <v>16</v>
      </c>
      <c r="S993" s="68" t="s">
        <v>1498</v>
      </c>
    </row>
    <row r="994" spans="1:19" ht="20.100000000000001" customHeight="1" outlineLevel="2">
      <c r="A994" s="65"/>
      <c r="B994" s="66"/>
      <c r="C994" s="24" t="s">
        <v>642</v>
      </c>
      <c r="D994" s="70" t="s">
        <v>1223</v>
      </c>
      <c r="E994" s="55">
        <v>14</v>
      </c>
      <c r="F994" s="33" t="s">
        <v>504</v>
      </c>
      <c r="G994" s="41" t="s">
        <v>467</v>
      </c>
      <c r="H994" s="90">
        <v>3</v>
      </c>
      <c r="I994" s="67"/>
      <c r="J994" s="67"/>
      <c r="K994" s="67"/>
      <c r="L994" s="67"/>
      <c r="M994" s="112"/>
      <c r="N994" s="92">
        <f>IF(H994&lt;25,1,1+(H994-25)/H994)</f>
        <v>1</v>
      </c>
      <c r="O994" s="112"/>
      <c r="P994" s="69"/>
      <c r="Q994" s="69"/>
      <c r="R994" s="55">
        <f>0.3*13*H994</f>
        <v>11.7</v>
      </c>
      <c r="S994" s="24" t="s">
        <v>1235</v>
      </c>
    </row>
    <row r="995" spans="1:19" ht="20.100000000000001" customHeight="1" outlineLevel="2">
      <c r="A995" s="65"/>
      <c r="B995" s="66"/>
      <c r="C995" s="65"/>
      <c r="D995" s="70" t="s">
        <v>1702</v>
      </c>
      <c r="E995" s="66"/>
      <c r="F995" s="33" t="s">
        <v>504</v>
      </c>
      <c r="G995" s="41" t="s">
        <v>773</v>
      </c>
      <c r="H995" s="56">
        <v>7</v>
      </c>
      <c r="I995" s="67"/>
      <c r="J995" s="67"/>
      <c r="K995" s="67"/>
      <c r="L995" s="67"/>
      <c r="M995" s="112"/>
      <c r="N995" s="118"/>
      <c r="O995" s="112"/>
      <c r="P995" s="69"/>
      <c r="Q995" s="69"/>
      <c r="R995" s="69">
        <f>2*H995</f>
        <v>14</v>
      </c>
      <c r="S995" s="68" t="s">
        <v>1703</v>
      </c>
    </row>
    <row r="996" spans="1:19" ht="20.100000000000001" customHeight="1" outlineLevel="2">
      <c r="A996" s="24"/>
      <c r="B996" s="41"/>
      <c r="C996" s="33" t="s">
        <v>611</v>
      </c>
      <c r="D996" s="70" t="s">
        <v>593</v>
      </c>
      <c r="E996" s="55"/>
      <c r="F996" s="33" t="s">
        <v>504</v>
      </c>
      <c r="G996" s="41" t="s">
        <v>773</v>
      </c>
      <c r="H996" s="56">
        <v>2</v>
      </c>
      <c r="I996" s="56"/>
      <c r="J996" s="56"/>
      <c r="K996" s="56"/>
      <c r="L996" s="56"/>
      <c r="M996" s="56"/>
      <c r="N996" s="56"/>
      <c r="O996" s="56"/>
      <c r="P996" s="24"/>
      <c r="Q996" s="55"/>
      <c r="R996" s="54">
        <f>H996*14</f>
        <v>28</v>
      </c>
      <c r="S996" s="24"/>
    </row>
    <row r="997" spans="1:19" ht="20.100000000000001" customHeight="1" outlineLevel="1">
      <c r="A997" s="24"/>
      <c r="B997" s="41"/>
      <c r="C997" s="33"/>
      <c r="D997" s="70"/>
      <c r="E997" s="55"/>
      <c r="F997" s="125" t="s">
        <v>1882</v>
      </c>
      <c r="G997" s="41"/>
      <c r="H997" s="56"/>
      <c r="I997" s="56"/>
      <c r="J997" s="56"/>
      <c r="K997" s="56"/>
      <c r="L997" s="56"/>
      <c r="M997" s="56"/>
      <c r="N997" s="56"/>
      <c r="O997" s="56"/>
      <c r="P997" s="24"/>
      <c r="Q997" s="55"/>
      <c r="R997" s="54">
        <f>SUBTOTAL(9,R988:R996)</f>
        <v>423.12802259887007</v>
      </c>
      <c r="S997" s="24"/>
    </row>
    <row r="998" spans="1:19" ht="20.100000000000001" customHeight="1" outlineLevel="2">
      <c r="A998" s="33" t="s">
        <v>31</v>
      </c>
      <c r="B998" s="41" t="s">
        <v>32</v>
      </c>
      <c r="C998" s="33" t="s">
        <v>611</v>
      </c>
      <c r="D998" s="70" t="s">
        <v>949</v>
      </c>
      <c r="E998" s="47">
        <v>3</v>
      </c>
      <c r="F998" s="33" t="s">
        <v>33</v>
      </c>
      <c r="G998" s="41" t="s">
        <v>34</v>
      </c>
      <c r="H998" s="44">
        <v>39</v>
      </c>
      <c r="I998" s="48">
        <v>48</v>
      </c>
      <c r="J998" s="48">
        <v>48</v>
      </c>
      <c r="K998" s="48">
        <v>0</v>
      </c>
      <c r="L998" s="48">
        <v>0</v>
      </c>
      <c r="M998" s="109"/>
      <c r="N998" s="92">
        <f>IF(H998&lt;25,1,1+(H998-25)/H998)</f>
        <v>1.358974358974359</v>
      </c>
      <c r="O998" s="109">
        <v>1</v>
      </c>
      <c r="P998" s="34">
        <f>J998*N998*O998</f>
        <v>65.230769230769226</v>
      </c>
      <c r="Q998" s="34">
        <f>L998*M998*N998</f>
        <v>0</v>
      </c>
      <c r="R998" s="34">
        <f>P998+Q998</f>
        <v>65.230769230769226</v>
      </c>
      <c r="S998" s="31"/>
    </row>
    <row r="999" spans="1:19" ht="20.100000000000001" customHeight="1" outlineLevel="2">
      <c r="A999" s="35" t="s">
        <v>31</v>
      </c>
      <c r="B999" s="41" t="s">
        <v>32</v>
      </c>
      <c r="C999" s="33" t="s">
        <v>642</v>
      </c>
      <c r="D999" s="70" t="s">
        <v>949</v>
      </c>
      <c r="E999" s="40">
        <v>3</v>
      </c>
      <c r="F999" s="33" t="s">
        <v>33</v>
      </c>
      <c r="G999" s="41" t="s">
        <v>34</v>
      </c>
      <c r="H999" s="99">
        <v>47</v>
      </c>
      <c r="I999" s="49">
        <v>48</v>
      </c>
      <c r="J999" s="49">
        <v>48</v>
      </c>
      <c r="K999" s="48">
        <v>0</v>
      </c>
      <c r="L999" s="48">
        <v>0</v>
      </c>
      <c r="M999" s="109"/>
      <c r="N999" s="92">
        <f>IF(H999&lt;25,1,1+(H999-25)/H999)</f>
        <v>1.4680851063829787</v>
      </c>
      <c r="O999" s="109">
        <v>1</v>
      </c>
      <c r="P999" s="34">
        <f>J999*N999*O999</f>
        <v>70.468085106382972</v>
      </c>
      <c r="Q999" s="34">
        <f>L999*M999*N999</f>
        <v>0</v>
      </c>
      <c r="R999" s="34">
        <f>P999+Q999</f>
        <v>70.468085106382972</v>
      </c>
      <c r="S999" s="31"/>
    </row>
    <row r="1000" spans="1:19" ht="20.100000000000001" customHeight="1" outlineLevel="2">
      <c r="A1000" s="57" t="s">
        <v>1242</v>
      </c>
      <c r="B1000" s="60" t="s">
        <v>1243</v>
      </c>
      <c r="C1000" s="57" t="s">
        <v>1509</v>
      </c>
      <c r="D1000" s="70" t="s">
        <v>1502</v>
      </c>
      <c r="E1000" s="62" t="s">
        <v>1444</v>
      </c>
      <c r="F1000" s="33" t="s">
        <v>33</v>
      </c>
      <c r="G1000" s="41" t="s">
        <v>1510</v>
      </c>
      <c r="H1000" s="87">
        <v>41</v>
      </c>
      <c r="I1000" s="56" t="s">
        <v>1494</v>
      </c>
      <c r="J1000" s="56" t="s">
        <v>1495</v>
      </c>
      <c r="K1000" s="56" t="s">
        <v>1494</v>
      </c>
      <c r="L1000" s="56" t="s">
        <v>1495</v>
      </c>
      <c r="M1000" s="56">
        <v>1</v>
      </c>
      <c r="N1000" s="92"/>
      <c r="O1000" s="112"/>
      <c r="P1000" s="69"/>
      <c r="Q1000" s="69"/>
      <c r="R1000" s="69">
        <v>22.243902439024389</v>
      </c>
      <c r="S1000" s="68" t="s">
        <v>1498</v>
      </c>
    </row>
    <row r="1001" spans="1:19" ht="20.100000000000001" customHeight="1" outlineLevel="2">
      <c r="A1001" s="57" t="s">
        <v>1242</v>
      </c>
      <c r="B1001" s="60" t="s">
        <v>1243</v>
      </c>
      <c r="C1001" s="57" t="s">
        <v>1504</v>
      </c>
      <c r="D1001" s="70" t="s">
        <v>1502</v>
      </c>
      <c r="E1001" s="62" t="s">
        <v>1444</v>
      </c>
      <c r="F1001" s="33" t="s">
        <v>33</v>
      </c>
      <c r="G1001" s="41" t="s">
        <v>1510</v>
      </c>
      <c r="H1001" s="87" t="s">
        <v>1450</v>
      </c>
      <c r="I1001" s="56" t="s">
        <v>1494</v>
      </c>
      <c r="J1001" s="56" t="s">
        <v>1496</v>
      </c>
      <c r="K1001" s="56" t="s">
        <v>1494</v>
      </c>
      <c r="L1001" s="56" t="s">
        <v>1496</v>
      </c>
      <c r="M1001" s="56">
        <v>1</v>
      </c>
      <c r="N1001" s="92"/>
      <c r="O1001" s="112"/>
      <c r="P1001" s="69"/>
      <c r="Q1001" s="69"/>
      <c r="R1001" s="69">
        <v>23.304347826086957</v>
      </c>
      <c r="S1001" s="68" t="s">
        <v>1498</v>
      </c>
    </row>
    <row r="1002" spans="1:19" ht="20.100000000000001" customHeight="1" outlineLevel="2">
      <c r="A1002" s="24"/>
      <c r="B1002" s="41" t="s">
        <v>914</v>
      </c>
      <c r="C1002" s="24"/>
      <c r="D1002" s="70" t="s">
        <v>822</v>
      </c>
      <c r="E1002" s="55"/>
      <c r="F1002" s="33" t="s">
        <v>33</v>
      </c>
      <c r="G1002" s="41" t="s">
        <v>945</v>
      </c>
      <c r="H1002" s="56"/>
      <c r="I1002" s="56"/>
      <c r="J1002" s="56"/>
      <c r="K1002" s="56"/>
      <c r="L1002" s="56"/>
      <c r="M1002" s="56"/>
      <c r="N1002" s="56"/>
      <c r="O1002" s="56"/>
      <c r="P1002" s="24"/>
      <c r="Q1002" s="55"/>
      <c r="R1002" s="55">
        <v>15</v>
      </c>
      <c r="S1002" s="24"/>
    </row>
    <row r="1003" spans="1:19" ht="20.100000000000001" customHeight="1" outlineLevel="2">
      <c r="A1003" s="65"/>
      <c r="B1003" s="66"/>
      <c r="C1003" s="24" t="s">
        <v>642</v>
      </c>
      <c r="D1003" s="70" t="s">
        <v>1223</v>
      </c>
      <c r="E1003" s="55">
        <v>14</v>
      </c>
      <c r="F1003" s="33" t="s">
        <v>33</v>
      </c>
      <c r="G1003" s="41" t="s">
        <v>34</v>
      </c>
      <c r="H1003" s="90">
        <v>6</v>
      </c>
      <c r="I1003" s="67"/>
      <c r="J1003" s="67"/>
      <c r="K1003" s="67"/>
      <c r="L1003" s="67"/>
      <c r="M1003" s="112"/>
      <c r="N1003" s="92">
        <f>IF(H1003&lt;25,1,1+(H1003-25)/H1003)</f>
        <v>1</v>
      </c>
      <c r="O1003" s="112"/>
      <c r="P1003" s="69"/>
      <c r="Q1003" s="69"/>
      <c r="R1003" s="55">
        <f>0.3*13*H1003</f>
        <v>23.4</v>
      </c>
      <c r="S1003" s="24" t="s">
        <v>1235</v>
      </c>
    </row>
    <row r="1004" spans="1:19" ht="20.100000000000001" customHeight="1" outlineLevel="2">
      <c r="A1004" s="65"/>
      <c r="B1004" s="66"/>
      <c r="C1004" s="65"/>
      <c r="D1004" s="70" t="s">
        <v>1702</v>
      </c>
      <c r="E1004" s="66"/>
      <c r="F1004" s="33" t="s">
        <v>33</v>
      </c>
      <c r="G1004" s="41" t="s">
        <v>774</v>
      </c>
      <c r="H1004" s="56">
        <v>2</v>
      </c>
      <c r="I1004" s="67"/>
      <c r="J1004" s="67"/>
      <c r="K1004" s="67"/>
      <c r="L1004" s="67"/>
      <c r="M1004" s="112"/>
      <c r="N1004" s="118"/>
      <c r="O1004" s="112"/>
      <c r="P1004" s="69"/>
      <c r="Q1004" s="69"/>
      <c r="R1004" s="69">
        <f>2*H1004</f>
        <v>4</v>
      </c>
      <c r="S1004" s="68" t="s">
        <v>1703</v>
      </c>
    </row>
    <row r="1005" spans="1:19" ht="20.100000000000001" customHeight="1" outlineLevel="2">
      <c r="A1005" s="24"/>
      <c r="B1005" s="41"/>
      <c r="C1005" s="33" t="s">
        <v>611</v>
      </c>
      <c r="D1005" s="70" t="s">
        <v>593</v>
      </c>
      <c r="E1005" s="55"/>
      <c r="F1005" s="33" t="s">
        <v>33</v>
      </c>
      <c r="G1005" s="41" t="s">
        <v>774</v>
      </c>
      <c r="H1005" s="56">
        <v>5</v>
      </c>
      <c r="I1005" s="56"/>
      <c r="J1005" s="56"/>
      <c r="K1005" s="56"/>
      <c r="L1005" s="56"/>
      <c r="M1005" s="56"/>
      <c r="N1005" s="56"/>
      <c r="O1005" s="56"/>
      <c r="P1005" s="24"/>
      <c r="Q1005" s="55"/>
      <c r="R1005" s="54">
        <f>H1005*14</f>
        <v>70</v>
      </c>
      <c r="S1005" s="24"/>
    </row>
    <row r="1006" spans="1:19" ht="20.100000000000001" customHeight="1" outlineLevel="1">
      <c r="A1006" s="24"/>
      <c r="B1006" s="41"/>
      <c r="C1006" s="33"/>
      <c r="D1006" s="70"/>
      <c r="E1006" s="55"/>
      <c r="F1006" s="125" t="s">
        <v>1883</v>
      </c>
      <c r="G1006" s="41"/>
      <c r="H1006" s="56"/>
      <c r="I1006" s="56"/>
      <c r="J1006" s="56"/>
      <c r="K1006" s="56"/>
      <c r="L1006" s="56"/>
      <c r="M1006" s="56"/>
      <c r="N1006" s="56"/>
      <c r="O1006" s="56"/>
      <c r="P1006" s="24"/>
      <c r="Q1006" s="55"/>
      <c r="R1006" s="54">
        <f>SUBTOTAL(9,R998:R1005)</f>
        <v>293.64710460226354</v>
      </c>
      <c r="S1006" s="24"/>
    </row>
    <row r="1007" spans="1:19" ht="20.100000000000001" customHeight="1" outlineLevel="2">
      <c r="A1007" s="65"/>
      <c r="B1007" s="66"/>
      <c r="C1007" s="24" t="s">
        <v>642</v>
      </c>
      <c r="D1007" s="70" t="s">
        <v>1221</v>
      </c>
      <c r="E1007" s="55">
        <v>14</v>
      </c>
      <c r="F1007" s="33" t="s">
        <v>1173</v>
      </c>
      <c r="G1007" s="41" t="s">
        <v>775</v>
      </c>
      <c r="H1007" s="90">
        <v>2</v>
      </c>
      <c r="I1007" s="67"/>
      <c r="J1007" s="67"/>
      <c r="K1007" s="67"/>
      <c r="L1007" s="67"/>
      <c r="M1007" s="112"/>
      <c r="N1007" s="92">
        <f>IF(H1007&lt;25,1,1+(H1007-25)/H1007)</f>
        <v>1</v>
      </c>
      <c r="O1007" s="112"/>
      <c r="P1007" s="69"/>
      <c r="Q1007" s="69"/>
      <c r="R1007" s="55">
        <f>0.3*13*H1007</f>
        <v>7.8</v>
      </c>
      <c r="S1007" s="68" t="s">
        <v>1235</v>
      </c>
    </row>
    <row r="1008" spans="1:19" ht="20.100000000000001" customHeight="1" outlineLevel="2">
      <c r="A1008" s="24"/>
      <c r="B1008" s="41"/>
      <c r="C1008" s="33" t="s">
        <v>611</v>
      </c>
      <c r="D1008" s="70" t="s">
        <v>593</v>
      </c>
      <c r="E1008" s="55"/>
      <c r="F1008" s="33" t="s">
        <v>1173</v>
      </c>
      <c r="G1008" s="41" t="s">
        <v>775</v>
      </c>
      <c r="H1008" s="56">
        <v>1</v>
      </c>
      <c r="I1008" s="56"/>
      <c r="J1008" s="56"/>
      <c r="K1008" s="56"/>
      <c r="L1008" s="56"/>
      <c r="M1008" s="56"/>
      <c r="N1008" s="56"/>
      <c r="O1008" s="56"/>
      <c r="P1008" s="24"/>
      <c r="Q1008" s="55"/>
      <c r="R1008" s="54">
        <f>H1008*14</f>
        <v>14</v>
      </c>
      <c r="S1008" s="24"/>
    </row>
    <row r="1009" spans="1:19" ht="20.100000000000001" customHeight="1" outlineLevel="2">
      <c r="A1009" s="65"/>
      <c r="B1009" s="66"/>
      <c r="C1009" s="65"/>
      <c r="D1009" s="70" t="s">
        <v>1702</v>
      </c>
      <c r="E1009" s="66"/>
      <c r="F1009" s="33" t="s">
        <v>1173</v>
      </c>
      <c r="G1009" s="41" t="s">
        <v>1691</v>
      </c>
      <c r="H1009" s="56">
        <v>4</v>
      </c>
      <c r="I1009" s="67"/>
      <c r="J1009" s="67"/>
      <c r="K1009" s="67"/>
      <c r="L1009" s="67"/>
      <c r="M1009" s="112"/>
      <c r="N1009" s="118"/>
      <c r="O1009" s="112"/>
      <c r="P1009" s="69"/>
      <c r="Q1009" s="69"/>
      <c r="R1009" s="69">
        <f>2*H1009</f>
        <v>8</v>
      </c>
      <c r="S1009" s="68" t="s">
        <v>1703</v>
      </c>
    </row>
    <row r="1010" spans="1:19" ht="20.100000000000001" customHeight="1" outlineLevel="1">
      <c r="A1010" s="65"/>
      <c r="B1010" s="66"/>
      <c r="C1010" s="65"/>
      <c r="D1010" s="70"/>
      <c r="E1010" s="66"/>
      <c r="F1010" s="125" t="s">
        <v>1884</v>
      </c>
      <c r="G1010" s="41"/>
      <c r="H1010" s="56"/>
      <c r="I1010" s="67"/>
      <c r="J1010" s="67"/>
      <c r="K1010" s="67"/>
      <c r="L1010" s="67"/>
      <c r="M1010" s="112"/>
      <c r="N1010" s="118"/>
      <c r="O1010" s="112"/>
      <c r="P1010" s="69"/>
      <c r="Q1010" s="69"/>
      <c r="R1010" s="69">
        <f>SUBTOTAL(9,R1007:R1009)</f>
        <v>29.8</v>
      </c>
      <c r="S1010" s="68"/>
    </row>
    <row r="1011" spans="1:19" ht="20.100000000000001" customHeight="1" outlineLevel="2">
      <c r="A1011" s="35" t="s">
        <v>289</v>
      </c>
      <c r="B1011" s="41" t="s">
        <v>1038</v>
      </c>
      <c r="C1011" s="33" t="s">
        <v>642</v>
      </c>
      <c r="D1011" s="70" t="s">
        <v>949</v>
      </c>
      <c r="E1011" s="47">
        <v>3</v>
      </c>
      <c r="F1011" s="33" t="s">
        <v>668</v>
      </c>
      <c r="G1011" s="41" t="s">
        <v>667</v>
      </c>
      <c r="H1011" s="99">
        <v>32</v>
      </c>
      <c r="I1011" s="43">
        <v>48</v>
      </c>
      <c r="J1011" s="43">
        <v>32</v>
      </c>
      <c r="K1011" s="43">
        <v>0</v>
      </c>
      <c r="L1011" s="43">
        <v>16</v>
      </c>
      <c r="M1011" s="109">
        <v>1</v>
      </c>
      <c r="N1011" s="92">
        <f>IF(H1011&lt;25,1,1+(H1011-25)/H1011)</f>
        <v>1.21875</v>
      </c>
      <c r="O1011" s="109">
        <v>2</v>
      </c>
      <c r="P1011" s="34">
        <f>J1011*N1011*O1011</f>
        <v>78</v>
      </c>
      <c r="Q1011" s="34">
        <f>L1011*M1011*N1011</f>
        <v>19.5</v>
      </c>
      <c r="R1011" s="34">
        <f>P1011+Q1011</f>
        <v>97.5</v>
      </c>
      <c r="S1011" s="31"/>
    </row>
    <row r="1012" spans="1:19" ht="20.100000000000001" customHeight="1" outlineLevel="1">
      <c r="A1012" s="35"/>
      <c r="B1012" s="41"/>
      <c r="C1012" s="33"/>
      <c r="D1012" s="70"/>
      <c r="E1012" s="47"/>
      <c r="F1012" s="125" t="s">
        <v>1885</v>
      </c>
      <c r="G1012" s="41"/>
      <c r="H1012" s="99"/>
      <c r="I1012" s="43"/>
      <c r="J1012" s="43"/>
      <c r="K1012" s="43"/>
      <c r="L1012" s="43"/>
      <c r="M1012" s="109"/>
      <c r="N1012" s="92"/>
      <c r="O1012" s="109"/>
      <c r="P1012" s="34"/>
      <c r="Q1012" s="34"/>
      <c r="R1012" s="34">
        <f>SUBTOTAL(9,R1011:R1011)</f>
        <v>97.5</v>
      </c>
      <c r="S1012" s="31"/>
    </row>
    <row r="1013" spans="1:19" ht="20.100000000000001" customHeight="1" outlineLevel="2">
      <c r="A1013" s="35" t="s">
        <v>640</v>
      </c>
      <c r="B1013" s="41" t="s">
        <v>641</v>
      </c>
      <c r="C1013" s="33" t="s">
        <v>642</v>
      </c>
      <c r="D1013" s="70" t="s">
        <v>949</v>
      </c>
      <c r="E1013" s="47">
        <v>1</v>
      </c>
      <c r="F1013" s="33" t="s">
        <v>1174</v>
      </c>
      <c r="G1013" s="41" t="s">
        <v>664</v>
      </c>
      <c r="H1013" s="99">
        <v>105</v>
      </c>
      <c r="I1013" s="49">
        <v>16</v>
      </c>
      <c r="J1013" s="49">
        <v>16</v>
      </c>
      <c r="K1013" s="43">
        <v>0</v>
      </c>
      <c r="L1013" s="49">
        <v>0</v>
      </c>
      <c r="M1013" s="109"/>
      <c r="N1013" s="92">
        <f>IF(H1013&lt;25,1,1+(H1013-25)/H1013)</f>
        <v>1.7619047619047619</v>
      </c>
      <c r="O1013" s="109">
        <v>1</v>
      </c>
      <c r="P1013" s="34">
        <f>J1013*N1013*O1013</f>
        <v>28.19047619047619</v>
      </c>
      <c r="Q1013" s="34">
        <f>L1013*M1013*N1013</f>
        <v>0</v>
      </c>
      <c r="R1013" s="34">
        <f>P1013+Q1013</f>
        <v>28.19047619047619</v>
      </c>
      <c r="S1013" s="31"/>
    </row>
    <row r="1014" spans="1:19" ht="20.100000000000001" customHeight="1" outlineLevel="2">
      <c r="A1014" s="65"/>
      <c r="B1014" s="66"/>
      <c r="C1014" s="24" t="s">
        <v>642</v>
      </c>
      <c r="D1014" s="70" t="s">
        <v>1221</v>
      </c>
      <c r="E1014" s="55">
        <v>14</v>
      </c>
      <c r="F1014" s="33" t="s">
        <v>1174</v>
      </c>
      <c r="G1014" s="41" t="s">
        <v>776</v>
      </c>
      <c r="H1014" s="90">
        <v>6</v>
      </c>
      <c r="I1014" s="67"/>
      <c r="J1014" s="67"/>
      <c r="K1014" s="67"/>
      <c r="L1014" s="67"/>
      <c r="M1014" s="112"/>
      <c r="N1014" s="92">
        <f>IF(H1014&lt;25,1,1+(H1014-25)/H1014)</f>
        <v>1</v>
      </c>
      <c r="O1014" s="112"/>
      <c r="P1014" s="69"/>
      <c r="Q1014" s="69"/>
      <c r="R1014" s="55">
        <f>0.3*13*H1014</f>
        <v>23.4</v>
      </c>
      <c r="S1014" s="68" t="s">
        <v>1235</v>
      </c>
    </row>
    <row r="1015" spans="1:19" ht="20.100000000000001" customHeight="1" outlineLevel="2">
      <c r="A1015" s="65"/>
      <c r="B1015" s="66"/>
      <c r="C1015" s="65"/>
      <c r="D1015" s="70" t="s">
        <v>1702</v>
      </c>
      <c r="E1015" s="66"/>
      <c r="F1015" s="33" t="s">
        <v>1174</v>
      </c>
      <c r="G1015" s="41" t="s">
        <v>776</v>
      </c>
      <c r="H1015" s="56">
        <v>9</v>
      </c>
      <c r="I1015" s="67"/>
      <c r="J1015" s="67"/>
      <c r="K1015" s="67"/>
      <c r="L1015" s="67"/>
      <c r="M1015" s="112"/>
      <c r="N1015" s="118"/>
      <c r="O1015" s="112"/>
      <c r="P1015" s="69"/>
      <c r="Q1015" s="69"/>
      <c r="R1015" s="69">
        <f>2*H1015</f>
        <v>18</v>
      </c>
      <c r="S1015" s="68" t="s">
        <v>1703</v>
      </c>
    </row>
    <row r="1016" spans="1:19" ht="20.100000000000001" customHeight="1" outlineLevel="2">
      <c r="A1016" s="24"/>
      <c r="B1016" s="41"/>
      <c r="C1016" s="33" t="s">
        <v>611</v>
      </c>
      <c r="D1016" s="70" t="s">
        <v>593</v>
      </c>
      <c r="E1016" s="55"/>
      <c r="F1016" s="33" t="s">
        <v>1174</v>
      </c>
      <c r="G1016" s="41" t="s">
        <v>776</v>
      </c>
      <c r="H1016" s="56">
        <v>6</v>
      </c>
      <c r="I1016" s="56"/>
      <c r="J1016" s="56"/>
      <c r="K1016" s="56"/>
      <c r="L1016" s="56"/>
      <c r="M1016" s="56"/>
      <c r="N1016" s="56"/>
      <c r="O1016" s="56"/>
      <c r="P1016" s="24"/>
      <c r="Q1016" s="55"/>
      <c r="R1016" s="54">
        <f>H1016*14</f>
        <v>84</v>
      </c>
      <c r="S1016" s="24"/>
    </row>
    <row r="1017" spans="1:19" ht="20.100000000000001" customHeight="1" outlineLevel="1">
      <c r="A1017" s="24"/>
      <c r="B1017" s="41"/>
      <c r="C1017" s="33"/>
      <c r="D1017" s="70"/>
      <c r="E1017" s="55"/>
      <c r="F1017" s="125" t="s">
        <v>1886</v>
      </c>
      <c r="G1017" s="41"/>
      <c r="H1017" s="56"/>
      <c r="I1017" s="56"/>
      <c r="J1017" s="56"/>
      <c r="K1017" s="56"/>
      <c r="L1017" s="56"/>
      <c r="M1017" s="56"/>
      <c r="N1017" s="56"/>
      <c r="O1017" s="56"/>
      <c r="P1017" s="24"/>
      <c r="Q1017" s="55"/>
      <c r="R1017" s="54">
        <f>SUBTOTAL(9,R1013:R1016)</f>
        <v>153.59047619047618</v>
      </c>
      <c r="S1017" s="24"/>
    </row>
    <row r="1018" spans="1:19" ht="20.100000000000001" customHeight="1" outlineLevel="2">
      <c r="A1018" s="35" t="s">
        <v>136</v>
      </c>
      <c r="B1018" s="41" t="s">
        <v>137</v>
      </c>
      <c r="C1018" s="33" t="s">
        <v>642</v>
      </c>
      <c r="D1018" s="70" t="s">
        <v>949</v>
      </c>
      <c r="E1018" s="40">
        <v>3</v>
      </c>
      <c r="F1018" s="33" t="s">
        <v>142</v>
      </c>
      <c r="G1018" s="41" t="s">
        <v>143</v>
      </c>
      <c r="H1018" s="99">
        <v>19</v>
      </c>
      <c r="I1018" s="49">
        <v>48</v>
      </c>
      <c r="J1018" s="49">
        <v>48</v>
      </c>
      <c r="K1018" s="43">
        <v>0</v>
      </c>
      <c r="L1018" s="49">
        <v>0</v>
      </c>
      <c r="M1018" s="109"/>
      <c r="N1018" s="92">
        <f>IF(H1018&lt;25,1,1+(H1018-25)/H1018)</f>
        <v>1</v>
      </c>
      <c r="O1018" s="109">
        <v>1</v>
      </c>
      <c r="P1018" s="34">
        <f>J1018*N1018*O1018</f>
        <v>48</v>
      </c>
      <c r="Q1018" s="34">
        <f>L1018*M1018*N1018</f>
        <v>0</v>
      </c>
      <c r="R1018" s="34">
        <f>P1018+Q1018</f>
        <v>48</v>
      </c>
      <c r="S1018" s="31"/>
    </row>
    <row r="1019" spans="1:19" ht="20.100000000000001" customHeight="1" outlineLevel="2">
      <c r="A1019" s="57" t="s">
        <v>1270</v>
      </c>
      <c r="B1019" s="60" t="s">
        <v>1271</v>
      </c>
      <c r="C1019" s="57" t="s">
        <v>1504</v>
      </c>
      <c r="D1019" s="70" t="s">
        <v>1502</v>
      </c>
      <c r="E1019" s="62" t="s">
        <v>1444</v>
      </c>
      <c r="F1019" s="33" t="s">
        <v>142</v>
      </c>
      <c r="G1019" s="41" t="s">
        <v>1535</v>
      </c>
      <c r="H1019" s="87" t="s">
        <v>1468</v>
      </c>
      <c r="I1019" s="56" t="s">
        <v>1494</v>
      </c>
      <c r="J1019" s="56" t="s">
        <v>1496</v>
      </c>
      <c r="K1019" s="56" t="s">
        <v>1494</v>
      </c>
      <c r="L1019" s="56" t="s">
        <v>1496</v>
      </c>
      <c r="M1019" s="56">
        <v>1</v>
      </c>
      <c r="N1019" s="92"/>
      <c r="O1019" s="112"/>
      <c r="P1019" s="69"/>
      <c r="Q1019" s="69"/>
      <c r="R1019" s="69">
        <v>16</v>
      </c>
      <c r="S1019" s="68" t="s">
        <v>1498</v>
      </c>
    </row>
    <row r="1020" spans="1:19" ht="20.100000000000001" customHeight="1" outlineLevel="2">
      <c r="A1020" s="24"/>
      <c r="B1020" s="41" t="s">
        <v>888</v>
      </c>
      <c r="C1020" s="24"/>
      <c r="D1020" s="70" t="s">
        <v>822</v>
      </c>
      <c r="E1020" s="55"/>
      <c r="F1020" s="33" t="s">
        <v>142</v>
      </c>
      <c r="G1020" s="41" t="s">
        <v>920</v>
      </c>
      <c r="H1020" s="56"/>
      <c r="I1020" s="56"/>
      <c r="J1020" s="56"/>
      <c r="K1020" s="56"/>
      <c r="L1020" s="56"/>
      <c r="M1020" s="56"/>
      <c r="N1020" s="56"/>
      <c r="O1020" s="56"/>
      <c r="P1020" s="24"/>
      <c r="Q1020" s="55"/>
      <c r="R1020" s="55">
        <v>15</v>
      </c>
      <c r="S1020" s="24"/>
    </row>
    <row r="1021" spans="1:19" ht="20.100000000000001" customHeight="1" outlineLevel="2">
      <c r="A1021" s="33" t="s">
        <v>272</v>
      </c>
      <c r="B1021" s="41" t="s">
        <v>967</v>
      </c>
      <c r="C1021" s="33" t="s">
        <v>611</v>
      </c>
      <c r="D1021" s="70" t="s">
        <v>949</v>
      </c>
      <c r="E1021" s="47">
        <v>3</v>
      </c>
      <c r="F1021" s="33" t="s">
        <v>142</v>
      </c>
      <c r="G1021" s="41" t="s">
        <v>143</v>
      </c>
      <c r="H1021" s="44">
        <v>29</v>
      </c>
      <c r="I1021" s="48">
        <v>48</v>
      </c>
      <c r="J1021" s="48">
        <v>48</v>
      </c>
      <c r="K1021" s="48">
        <v>0</v>
      </c>
      <c r="L1021" s="48">
        <v>0</v>
      </c>
      <c r="M1021" s="109"/>
      <c r="N1021" s="92">
        <f>IF(H1021&lt;25,1,1+(H1021-25)/H1021)</f>
        <v>1.1379310344827587</v>
      </c>
      <c r="O1021" s="109">
        <v>1</v>
      </c>
      <c r="P1021" s="34">
        <f>J1021*N1021*O1021</f>
        <v>54.620689655172413</v>
      </c>
      <c r="Q1021" s="34">
        <f>L1021*M1021*N1021</f>
        <v>0</v>
      </c>
      <c r="R1021" s="34">
        <f>P1021+Q1021</f>
        <v>54.620689655172413</v>
      </c>
      <c r="S1021" s="31"/>
    </row>
    <row r="1022" spans="1:19" ht="20.100000000000001" customHeight="1" outlineLevel="2">
      <c r="A1022" s="57" t="s">
        <v>1346</v>
      </c>
      <c r="B1022" s="60" t="s">
        <v>1347</v>
      </c>
      <c r="C1022" s="57" t="s">
        <v>1509</v>
      </c>
      <c r="D1022" s="70" t="s">
        <v>1502</v>
      </c>
      <c r="E1022" s="62" t="s">
        <v>1444</v>
      </c>
      <c r="F1022" s="33" t="s">
        <v>142</v>
      </c>
      <c r="G1022" s="41" t="s">
        <v>1535</v>
      </c>
      <c r="H1022" s="87">
        <v>28</v>
      </c>
      <c r="I1022" s="56" t="s">
        <v>1494</v>
      </c>
      <c r="J1022" s="56" t="s">
        <v>1495</v>
      </c>
      <c r="K1022" s="56" t="s">
        <v>1494</v>
      </c>
      <c r="L1022" s="56" t="s">
        <v>1495</v>
      </c>
      <c r="M1022" s="56">
        <v>1</v>
      </c>
      <c r="N1022" s="92"/>
      <c r="O1022" s="112"/>
      <c r="P1022" s="69"/>
      <c r="Q1022" s="69"/>
      <c r="R1022" s="69">
        <v>17.714285714285715</v>
      </c>
      <c r="S1022" s="68" t="s">
        <v>1498</v>
      </c>
    </row>
    <row r="1023" spans="1:19" ht="20.100000000000001" customHeight="1" outlineLevel="2">
      <c r="A1023" s="65"/>
      <c r="B1023" s="66"/>
      <c r="C1023" s="24" t="s">
        <v>642</v>
      </c>
      <c r="D1023" s="70" t="s">
        <v>1221</v>
      </c>
      <c r="E1023" s="55">
        <v>14</v>
      </c>
      <c r="F1023" s="33" t="s">
        <v>142</v>
      </c>
      <c r="G1023" s="41" t="s">
        <v>777</v>
      </c>
      <c r="H1023" s="90">
        <v>5</v>
      </c>
      <c r="I1023" s="67"/>
      <c r="J1023" s="67"/>
      <c r="K1023" s="67"/>
      <c r="L1023" s="67"/>
      <c r="M1023" s="112"/>
      <c r="N1023" s="92">
        <f>IF(H1023&lt;25,1,1+(H1023-25)/H1023)</f>
        <v>1</v>
      </c>
      <c r="O1023" s="112"/>
      <c r="P1023" s="69"/>
      <c r="Q1023" s="69"/>
      <c r="R1023" s="55">
        <f>0.3*13*H1023</f>
        <v>19.5</v>
      </c>
      <c r="S1023" s="24" t="s">
        <v>1235</v>
      </c>
    </row>
    <row r="1024" spans="1:19" ht="20.100000000000001" customHeight="1" outlineLevel="2">
      <c r="A1024" s="65"/>
      <c r="B1024" s="66"/>
      <c r="C1024" s="65"/>
      <c r="D1024" s="70" t="s">
        <v>1702</v>
      </c>
      <c r="E1024" s="66"/>
      <c r="F1024" s="33" t="s">
        <v>142</v>
      </c>
      <c r="G1024" s="41" t="s">
        <v>777</v>
      </c>
      <c r="H1024" s="56">
        <v>9</v>
      </c>
      <c r="I1024" s="67"/>
      <c r="J1024" s="67"/>
      <c r="K1024" s="67"/>
      <c r="L1024" s="67"/>
      <c r="M1024" s="112"/>
      <c r="N1024" s="118"/>
      <c r="O1024" s="112"/>
      <c r="P1024" s="69"/>
      <c r="Q1024" s="69"/>
      <c r="R1024" s="69">
        <f>2*H1024</f>
        <v>18</v>
      </c>
      <c r="S1024" s="68" t="s">
        <v>1703</v>
      </c>
    </row>
    <row r="1025" spans="1:19" ht="20.100000000000001" customHeight="1" outlineLevel="2">
      <c r="A1025" s="24"/>
      <c r="B1025" s="41"/>
      <c r="C1025" s="33" t="s">
        <v>611</v>
      </c>
      <c r="D1025" s="70" t="s">
        <v>593</v>
      </c>
      <c r="E1025" s="55"/>
      <c r="F1025" s="33" t="s">
        <v>142</v>
      </c>
      <c r="G1025" s="41" t="s">
        <v>777</v>
      </c>
      <c r="H1025" s="56">
        <v>4</v>
      </c>
      <c r="I1025" s="56"/>
      <c r="J1025" s="56"/>
      <c r="K1025" s="56"/>
      <c r="L1025" s="56"/>
      <c r="M1025" s="56"/>
      <c r="N1025" s="56"/>
      <c r="O1025" s="56"/>
      <c r="P1025" s="24"/>
      <c r="Q1025" s="55"/>
      <c r="R1025" s="54">
        <f>H1025*14</f>
        <v>56</v>
      </c>
      <c r="S1025" s="24"/>
    </row>
    <row r="1026" spans="1:19" ht="20.100000000000001" customHeight="1" outlineLevel="1">
      <c r="A1026" s="24"/>
      <c r="B1026" s="41"/>
      <c r="C1026" s="33"/>
      <c r="D1026" s="70"/>
      <c r="E1026" s="55"/>
      <c r="F1026" s="125" t="s">
        <v>1887</v>
      </c>
      <c r="G1026" s="41"/>
      <c r="H1026" s="56"/>
      <c r="I1026" s="56"/>
      <c r="J1026" s="56"/>
      <c r="K1026" s="56"/>
      <c r="L1026" s="56"/>
      <c r="M1026" s="56"/>
      <c r="N1026" s="56"/>
      <c r="O1026" s="56"/>
      <c r="P1026" s="24"/>
      <c r="Q1026" s="55"/>
      <c r="R1026" s="54">
        <f>SUBTOTAL(9,R1018:R1025)</f>
        <v>244.83497536945814</v>
      </c>
      <c r="S1026" s="24"/>
    </row>
    <row r="1027" spans="1:19" ht="20.100000000000001" customHeight="1" outlineLevel="2">
      <c r="A1027" s="33" t="s">
        <v>519</v>
      </c>
      <c r="B1027" s="41" t="s">
        <v>1033</v>
      </c>
      <c r="C1027" s="33" t="s">
        <v>611</v>
      </c>
      <c r="D1027" s="70" t="s">
        <v>949</v>
      </c>
      <c r="E1027" s="47">
        <v>3</v>
      </c>
      <c r="F1027" s="33" t="s">
        <v>469</v>
      </c>
      <c r="G1027" s="41" t="s">
        <v>470</v>
      </c>
      <c r="H1027" s="44">
        <v>14</v>
      </c>
      <c r="I1027" s="48">
        <v>48</v>
      </c>
      <c r="J1027" s="48">
        <v>48</v>
      </c>
      <c r="K1027" s="48">
        <v>0</v>
      </c>
      <c r="L1027" s="48">
        <v>0</v>
      </c>
      <c r="M1027" s="109"/>
      <c r="N1027" s="92">
        <f>IF(H1027&lt;25,1,1+(H1027-25)/H1027)</f>
        <v>1</v>
      </c>
      <c r="O1027" s="109">
        <v>1</v>
      </c>
      <c r="P1027" s="34">
        <f>J1027*N1027*O1027</f>
        <v>48</v>
      </c>
      <c r="Q1027" s="34">
        <f>L1027*M1027*N1027</f>
        <v>0</v>
      </c>
      <c r="R1027" s="34">
        <f>P1027+Q1027</f>
        <v>48</v>
      </c>
      <c r="S1027" s="31"/>
    </row>
    <row r="1028" spans="1:19" ht="20.100000000000001" customHeight="1" outlineLevel="2">
      <c r="A1028" s="57" t="s">
        <v>1304</v>
      </c>
      <c r="B1028" s="60" t="s">
        <v>1305</v>
      </c>
      <c r="C1028" s="57" t="s">
        <v>1509</v>
      </c>
      <c r="D1028" s="70" t="s">
        <v>1502</v>
      </c>
      <c r="E1028" s="62" t="s">
        <v>1444</v>
      </c>
      <c r="F1028" s="33" t="s">
        <v>469</v>
      </c>
      <c r="G1028" s="41" t="s">
        <v>1567</v>
      </c>
      <c r="H1028" s="87">
        <v>17</v>
      </c>
      <c r="I1028" s="56" t="s">
        <v>1494</v>
      </c>
      <c r="J1028" s="56" t="s">
        <v>1495</v>
      </c>
      <c r="K1028" s="56" t="s">
        <v>1494</v>
      </c>
      <c r="L1028" s="56" t="s">
        <v>1495</v>
      </c>
      <c r="M1028" s="56">
        <v>1</v>
      </c>
      <c r="N1028" s="92"/>
      <c r="O1028" s="112"/>
      <c r="P1028" s="69"/>
      <c r="Q1028" s="69"/>
      <c r="R1028" s="69">
        <v>16</v>
      </c>
      <c r="S1028" s="68" t="s">
        <v>1498</v>
      </c>
    </row>
    <row r="1029" spans="1:19" ht="20.100000000000001" customHeight="1" outlineLevel="2">
      <c r="A1029" s="33" t="s">
        <v>306</v>
      </c>
      <c r="B1029" s="41" t="s">
        <v>307</v>
      </c>
      <c r="C1029" s="33" t="s">
        <v>611</v>
      </c>
      <c r="D1029" s="70" t="s">
        <v>949</v>
      </c>
      <c r="E1029" s="47">
        <v>3</v>
      </c>
      <c r="F1029" s="33" t="s">
        <v>469</v>
      </c>
      <c r="G1029" s="41" t="s">
        <v>470</v>
      </c>
      <c r="H1029" s="44">
        <v>51</v>
      </c>
      <c r="I1029" s="48">
        <v>48</v>
      </c>
      <c r="J1029" s="48">
        <v>48</v>
      </c>
      <c r="K1029" s="48">
        <v>0</v>
      </c>
      <c r="L1029" s="48">
        <v>0</v>
      </c>
      <c r="M1029" s="109"/>
      <c r="N1029" s="92">
        <f>IF(H1029&lt;25,1,1+(H1029-25)/H1029)</f>
        <v>1.5098039215686274</v>
      </c>
      <c r="O1029" s="109">
        <v>1</v>
      </c>
      <c r="P1029" s="34">
        <f>J1029*N1029*O1029</f>
        <v>72.470588235294116</v>
      </c>
      <c r="Q1029" s="34">
        <f>L1029*M1029*N1029</f>
        <v>0</v>
      </c>
      <c r="R1029" s="34">
        <f>P1029+Q1029</f>
        <v>72.470588235294116</v>
      </c>
      <c r="S1029" s="31"/>
    </row>
    <row r="1030" spans="1:19" ht="20.100000000000001" customHeight="1" outlineLevel="2">
      <c r="A1030" s="24"/>
      <c r="B1030" s="41" t="s">
        <v>906</v>
      </c>
      <c r="C1030" s="24"/>
      <c r="D1030" s="70" t="s">
        <v>822</v>
      </c>
      <c r="E1030" s="55"/>
      <c r="F1030" s="33" t="s">
        <v>469</v>
      </c>
      <c r="G1030" s="41" t="s">
        <v>938</v>
      </c>
      <c r="H1030" s="56"/>
      <c r="I1030" s="56"/>
      <c r="J1030" s="56"/>
      <c r="K1030" s="56"/>
      <c r="L1030" s="56"/>
      <c r="M1030" s="56"/>
      <c r="N1030" s="56"/>
      <c r="O1030" s="56"/>
      <c r="P1030" s="24"/>
      <c r="Q1030" s="55"/>
      <c r="R1030" s="55">
        <v>15</v>
      </c>
      <c r="S1030" s="24"/>
    </row>
    <row r="1031" spans="1:19" ht="20.100000000000001" customHeight="1" outlineLevel="2">
      <c r="A1031" s="65"/>
      <c r="B1031" s="66"/>
      <c r="C1031" s="24" t="s">
        <v>642</v>
      </c>
      <c r="D1031" s="70" t="s">
        <v>1221</v>
      </c>
      <c r="E1031" s="55">
        <v>14</v>
      </c>
      <c r="F1031" s="33" t="s">
        <v>469</v>
      </c>
      <c r="G1031" s="41" t="s">
        <v>470</v>
      </c>
      <c r="H1031" s="90">
        <v>2</v>
      </c>
      <c r="I1031" s="67"/>
      <c r="J1031" s="67"/>
      <c r="K1031" s="67"/>
      <c r="L1031" s="67"/>
      <c r="M1031" s="112"/>
      <c r="N1031" s="92">
        <f>IF(H1031&lt;25,1,1+(H1031-25)/H1031)</f>
        <v>1</v>
      </c>
      <c r="O1031" s="112"/>
      <c r="P1031" s="69"/>
      <c r="Q1031" s="69"/>
      <c r="R1031" s="55">
        <f>0.3*13*H1031</f>
        <v>7.8</v>
      </c>
      <c r="S1031" s="68" t="s">
        <v>1235</v>
      </c>
    </row>
    <row r="1032" spans="1:19" ht="20.100000000000001" customHeight="1" outlineLevel="2">
      <c r="A1032" s="65"/>
      <c r="B1032" s="66"/>
      <c r="C1032" s="65"/>
      <c r="D1032" s="70" t="s">
        <v>1702</v>
      </c>
      <c r="E1032" s="66"/>
      <c r="F1032" s="33" t="s">
        <v>469</v>
      </c>
      <c r="G1032" s="41" t="s">
        <v>1692</v>
      </c>
      <c r="H1032" s="56">
        <v>4</v>
      </c>
      <c r="I1032" s="67"/>
      <c r="J1032" s="67"/>
      <c r="K1032" s="67"/>
      <c r="L1032" s="67"/>
      <c r="M1032" s="112"/>
      <c r="N1032" s="118"/>
      <c r="O1032" s="112"/>
      <c r="P1032" s="69"/>
      <c r="Q1032" s="69"/>
      <c r="R1032" s="69">
        <f>2*H1032</f>
        <v>8</v>
      </c>
      <c r="S1032" s="68" t="s">
        <v>1703</v>
      </c>
    </row>
    <row r="1033" spans="1:19" ht="20.100000000000001" customHeight="1" outlineLevel="2">
      <c r="A1033" s="24"/>
      <c r="B1033" s="41"/>
      <c r="C1033" s="33" t="s">
        <v>611</v>
      </c>
      <c r="D1033" s="70" t="s">
        <v>593</v>
      </c>
      <c r="E1033" s="55"/>
      <c r="F1033" s="33" t="s">
        <v>469</v>
      </c>
      <c r="G1033" s="41" t="s">
        <v>778</v>
      </c>
      <c r="H1033" s="56">
        <v>2</v>
      </c>
      <c r="I1033" s="56"/>
      <c r="J1033" s="56"/>
      <c r="K1033" s="56"/>
      <c r="L1033" s="56"/>
      <c r="M1033" s="56"/>
      <c r="N1033" s="56"/>
      <c r="O1033" s="56"/>
      <c r="P1033" s="24"/>
      <c r="Q1033" s="55"/>
      <c r="R1033" s="54">
        <f>H1033*14</f>
        <v>28</v>
      </c>
      <c r="S1033" s="24"/>
    </row>
    <row r="1034" spans="1:19" ht="20.100000000000001" customHeight="1" outlineLevel="1">
      <c r="A1034" s="24"/>
      <c r="B1034" s="41"/>
      <c r="C1034" s="33"/>
      <c r="D1034" s="70"/>
      <c r="E1034" s="55"/>
      <c r="F1034" s="125" t="s">
        <v>1888</v>
      </c>
      <c r="G1034" s="41"/>
      <c r="H1034" s="56"/>
      <c r="I1034" s="56"/>
      <c r="J1034" s="56"/>
      <c r="K1034" s="56"/>
      <c r="L1034" s="56"/>
      <c r="M1034" s="56"/>
      <c r="N1034" s="56"/>
      <c r="O1034" s="56"/>
      <c r="P1034" s="24"/>
      <c r="Q1034" s="55"/>
      <c r="R1034" s="54">
        <f>SUBTOTAL(9,R1027:R1033)</f>
        <v>195.27058823529413</v>
      </c>
      <c r="S1034" s="24"/>
    </row>
    <row r="1035" spans="1:19" ht="20.100000000000001" customHeight="1" outlineLevel="2">
      <c r="A1035" s="35" t="s">
        <v>35</v>
      </c>
      <c r="B1035" s="41" t="s">
        <v>1039</v>
      </c>
      <c r="C1035" s="33" t="s">
        <v>642</v>
      </c>
      <c r="D1035" s="70" t="s">
        <v>949</v>
      </c>
      <c r="E1035" s="40">
        <v>3</v>
      </c>
      <c r="F1035" s="33" t="s">
        <v>36</v>
      </c>
      <c r="G1035" s="41" t="s">
        <v>37</v>
      </c>
      <c r="H1035" s="99">
        <v>38</v>
      </c>
      <c r="I1035" s="49">
        <v>48</v>
      </c>
      <c r="J1035" s="49">
        <v>48</v>
      </c>
      <c r="K1035" s="48">
        <v>0</v>
      </c>
      <c r="L1035" s="48">
        <v>0</v>
      </c>
      <c r="M1035" s="109"/>
      <c r="N1035" s="92">
        <f>IF(H1035&lt;25,1,1+(H1035-25)/H1035)</f>
        <v>1.3421052631578947</v>
      </c>
      <c r="O1035" s="109">
        <v>1.2</v>
      </c>
      <c r="P1035" s="34">
        <f>J1035*N1035*O1035</f>
        <v>77.305263157894728</v>
      </c>
      <c r="Q1035" s="34">
        <f>L1035*M1035*N1035</f>
        <v>0</v>
      </c>
      <c r="R1035" s="34">
        <f>P1035+Q1035</f>
        <v>77.305263157894728</v>
      </c>
      <c r="S1035" s="31"/>
    </row>
    <row r="1036" spans="1:19" ht="20.100000000000001" customHeight="1" outlineLevel="2">
      <c r="A1036" s="57" t="s">
        <v>1244</v>
      </c>
      <c r="B1036" s="60" t="s">
        <v>1245</v>
      </c>
      <c r="C1036" s="57" t="s">
        <v>1504</v>
      </c>
      <c r="D1036" s="70" t="s">
        <v>1502</v>
      </c>
      <c r="E1036" s="62" t="s">
        <v>1444</v>
      </c>
      <c r="F1036" s="33" t="s">
        <v>36</v>
      </c>
      <c r="G1036" s="41" t="s">
        <v>1511</v>
      </c>
      <c r="H1036" s="87" t="s">
        <v>1449</v>
      </c>
      <c r="I1036" s="56" t="s">
        <v>1494</v>
      </c>
      <c r="J1036" s="56" t="s">
        <v>1496</v>
      </c>
      <c r="K1036" s="56" t="s">
        <v>1494</v>
      </c>
      <c r="L1036" s="56" t="s">
        <v>1496</v>
      </c>
      <c r="M1036" s="56">
        <v>1</v>
      </c>
      <c r="N1036" s="92"/>
      <c r="O1036" s="112"/>
      <c r="P1036" s="69"/>
      <c r="Q1036" s="69"/>
      <c r="R1036" s="69">
        <v>20.235294117647058</v>
      </c>
      <c r="S1036" s="68" t="s">
        <v>1498</v>
      </c>
    </row>
    <row r="1037" spans="1:19" ht="20.100000000000001" customHeight="1" outlineLevel="2">
      <c r="A1037" s="35" t="s">
        <v>85</v>
      </c>
      <c r="B1037" s="41" t="s">
        <v>86</v>
      </c>
      <c r="C1037" s="33" t="s">
        <v>642</v>
      </c>
      <c r="D1037" s="70" t="s">
        <v>662</v>
      </c>
      <c r="E1037" s="40">
        <v>4</v>
      </c>
      <c r="F1037" s="33" t="s">
        <v>36</v>
      </c>
      <c r="G1037" s="41" t="s">
        <v>37</v>
      </c>
      <c r="H1037" s="99">
        <v>95</v>
      </c>
      <c r="I1037" s="49">
        <v>64</v>
      </c>
      <c r="J1037" s="49">
        <v>64</v>
      </c>
      <c r="K1037" s="43">
        <v>0</v>
      </c>
      <c r="L1037" s="49">
        <v>0</v>
      </c>
      <c r="M1037" s="109"/>
      <c r="N1037" s="92">
        <f>IF(H1037&lt;25,1,1+(H1037-25)/H1037)</f>
        <v>1.736842105263158</v>
      </c>
      <c r="O1037" s="109">
        <v>1</v>
      </c>
      <c r="P1037" s="34">
        <f>J1037*N1037*O1037</f>
        <v>111.15789473684211</v>
      </c>
      <c r="Q1037" s="34">
        <f>L1037*M1037*N1037</f>
        <v>0</v>
      </c>
      <c r="R1037" s="34">
        <f>P1037+Q1037</f>
        <v>111.15789473684211</v>
      </c>
      <c r="S1037" s="31"/>
    </row>
    <row r="1038" spans="1:19" ht="20.100000000000001" customHeight="1" outlineLevel="2">
      <c r="A1038" s="57" t="s">
        <v>1266</v>
      </c>
      <c r="B1038" s="60" t="s">
        <v>1267</v>
      </c>
      <c r="C1038" s="57" t="s">
        <v>1504</v>
      </c>
      <c r="D1038" s="70" t="s">
        <v>1502</v>
      </c>
      <c r="E1038" s="62" t="s">
        <v>1444</v>
      </c>
      <c r="F1038" s="33" t="s">
        <v>36</v>
      </c>
      <c r="G1038" s="41" t="s">
        <v>1511</v>
      </c>
      <c r="H1038" s="87" t="s">
        <v>1464</v>
      </c>
      <c r="I1038" s="56" t="s">
        <v>1494</v>
      </c>
      <c r="J1038" s="56" t="s">
        <v>1496</v>
      </c>
      <c r="K1038" s="56" t="s">
        <v>1494</v>
      </c>
      <c r="L1038" s="56" t="s">
        <v>1496</v>
      </c>
      <c r="M1038" s="56">
        <v>1</v>
      </c>
      <c r="N1038" s="92"/>
      <c r="O1038" s="112"/>
      <c r="P1038" s="69"/>
      <c r="Q1038" s="69"/>
      <c r="R1038" s="69">
        <v>27.698924731182796</v>
      </c>
      <c r="S1038" s="68" t="s">
        <v>1498</v>
      </c>
    </row>
    <row r="1039" spans="1:19" ht="20.100000000000001" customHeight="1" outlineLevel="2">
      <c r="A1039" s="24"/>
      <c r="B1039" s="41" t="s">
        <v>849</v>
      </c>
      <c r="C1039" s="24"/>
      <c r="D1039" s="70" t="s">
        <v>822</v>
      </c>
      <c r="E1039" s="55"/>
      <c r="F1039" s="33" t="s">
        <v>36</v>
      </c>
      <c r="G1039" s="41" t="s">
        <v>37</v>
      </c>
      <c r="H1039" s="56"/>
      <c r="I1039" s="56"/>
      <c r="J1039" s="56"/>
      <c r="K1039" s="56"/>
      <c r="L1039" s="56"/>
      <c r="M1039" s="56"/>
      <c r="N1039" s="56"/>
      <c r="O1039" s="56"/>
      <c r="P1039" s="24"/>
      <c r="Q1039" s="55"/>
      <c r="R1039" s="55">
        <v>15</v>
      </c>
      <c r="S1039" s="24"/>
    </row>
    <row r="1040" spans="1:19" ht="20.100000000000001" customHeight="1" outlineLevel="2">
      <c r="A1040" s="65"/>
      <c r="B1040" s="66"/>
      <c r="C1040" s="24" t="s">
        <v>642</v>
      </c>
      <c r="D1040" s="70" t="s">
        <v>1221</v>
      </c>
      <c r="E1040" s="55">
        <v>14</v>
      </c>
      <c r="F1040" s="33" t="s">
        <v>36</v>
      </c>
      <c r="G1040" s="41" t="s">
        <v>37</v>
      </c>
      <c r="H1040" s="90">
        <v>3</v>
      </c>
      <c r="I1040" s="67"/>
      <c r="J1040" s="67"/>
      <c r="K1040" s="67"/>
      <c r="L1040" s="67"/>
      <c r="M1040" s="112"/>
      <c r="N1040" s="92">
        <f>IF(H1040&lt;25,1,1+(H1040-25)/H1040)</f>
        <v>1</v>
      </c>
      <c r="O1040" s="112"/>
      <c r="P1040" s="69"/>
      <c r="Q1040" s="69"/>
      <c r="R1040" s="55">
        <f>0.3*13*H1040</f>
        <v>11.7</v>
      </c>
      <c r="S1040" s="68" t="s">
        <v>1235</v>
      </c>
    </row>
    <row r="1041" spans="1:19" ht="20.100000000000001" customHeight="1" outlineLevel="2">
      <c r="A1041" s="65"/>
      <c r="B1041" s="66"/>
      <c r="C1041" s="65"/>
      <c r="D1041" s="70" t="s">
        <v>1702</v>
      </c>
      <c r="E1041" s="66"/>
      <c r="F1041" s="33" t="s">
        <v>36</v>
      </c>
      <c r="G1041" s="41" t="s">
        <v>779</v>
      </c>
      <c r="H1041" s="56">
        <v>7</v>
      </c>
      <c r="I1041" s="67"/>
      <c r="J1041" s="67"/>
      <c r="K1041" s="67"/>
      <c r="L1041" s="67"/>
      <c r="M1041" s="112"/>
      <c r="N1041" s="118"/>
      <c r="O1041" s="112"/>
      <c r="P1041" s="69"/>
      <c r="Q1041" s="69"/>
      <c r="R1041" s="69">
        <f>2*H1041</f>
        <v>14</v>
      </c>
      <c r="S1041" s="68" t="s">
        <v>1703</v>
      </c>
    </row>
    <row r="1042" spans="1:19" ht="20.100000000000001" customHeight="1" outlineLevel="2">
      <c r="A1042" s="24"/>
      <c r="B1042" s="41"/>
      <c r="C1042" s="33" t="s">
        <v>611</v>
      </c>
      <c r="D1042" s="70" t="s">
        <v>593</v>
      </c>
      <c r="E1042" s="55"/>
      <c r="F1042" s="33" t="s">
        <v>36</v>
      </c>
      <c r="G1042" s="41" t="s">
        <v>779</v>
      </c>
      <c r="H1042" s="56">
        <v>6</v>
      </c>
      <c r="I1042" s="56"/>
      <c r="J1042" s="56"/>
      <c r="K1042" s="56"/>
      <c r="L1042" s="56"/>
      <c r="M1042" s="56"/>
      <c r="N1042" s="56"/>
      <c r="O1042" s="56"/>
      <c r="P1042" s="24"/>
      <c r="Q1042" s="55"/>
      <c r="R1042" s="54">
        <f>H1042*14</f>
        <v>84</v>
      </c>
      <c r="S1042" s="24"/>
    </row>
    <row r="1043" spans="1:19" ht="20.100000000000001" customHeight="1" outlineLevel="1">
      <c r="A1043" s="24"/>
      <c r="B1043" s="41"/>
      <c r="C1043" s="33"/>
      <c r="D1043" s="70"/>
      <c r="E1043" s="55"/>
      <c r="F1043" s="125" t="s">
        <v>1889</v>
      </c>
      <c r="G1043" s="41"/>
      <c r="H1043" s="56"/>
      <c r="I1043" s="56"/>
      <c r="J1043" s="56"/>
      <c r="K1043" s="56"/>
      <c r="L1043" s="56"/>
      <c r="M1043" s="56"/>
      <c r="N1043" s="56"/>
      <c r="O1043" s="56"/>
      <c r="P1043" s="24"/>
      <c r="Q1043" s="55"/>
      <c r="R1043" s="54">
        <f>SUBTOTAL(9,R1035:R1042)</f>
        <v>361.09737674356666</v>
      </c>
      <c r="S1043" s="24"/>
    </row>
    <row r="1044" spans="1:19" ht="20.100000000000001" customHeight="1" outlineLevel="2">
      <c r="A1044" s="33" t="s">
        <v>480</v>
      </c>
      <c r="B1044" s="41" t="s">
        <v>481</v>
      </c>
      <c r="C1044" s="33" t="s">
        <v>611</v>
      </c>
      <c r="D1044" s="70" t="s">
        <v>949</v>
      </c>
      <c r="E1044" s="47">
        <v>4</v>
      </c>
      <c r="F1044" s="33" t="s">
        <v>471</v>
      </c>
      <c r="G1044" s="41" t="s">
        <v>472</v>
      </c>
      <c r="H1044" s="44">
        <v>28</v>
      </c>
      <c r="I1044" s="48">
        <v>64</v>
      </c>
      <c r="J1044" s="48">
        <v>64</v>
      </c>
      <c r="K1044" s="48">
        <v>0</v>
      </c>
      <c r="L1044" s="48">
        <v>0</v>
      </c>
      <c r="M1044" s="109"/>
      <c r="N1044" s="92">
        <f>IF(H1044&lt;25,1,1+(H1044-25)/H1044)</f>
        <v>1.1071428571428572</v>
      </c>
      <c r="O1044" s="109">
        <v>2</v>
      </c>
      <c r="P1044" s="34">
        <f>J1044*N1044*O1044</f>
        <v>141.71428571428572</v>
      </c>
      <c r="Q1044" s="34">
        <f>L1044*M1044*N1044</f>
        <v>0</v>
      </c>
      <c r="R1044" s="34">
        <f>P1044+Q1044</f>
        <v>141.71428571428572</v>
      </c>
      <c r="S1044" s="31"/>
    </row>
    <row r="1045" spans="1:19" ht="20.100000000000001" customHeight="1" outlineLevel="2">
      <c r="A1045" s="65"/>
      <c r="B1045" s="66"/>
      <c r="C1045" s="24" t="s">
        <v>642</v>
      </c>
      <c r="D1045" s="70" t="s">
        <v>1223</v>
      </c>
      <c r="E1045" s="55">
        <v>14</v>
      </c>
      <c r="F1045" s="33" t="s">
        <v>471</v>
      </c>
      <c r="G1045" s="41" t="s">
        <v>472</v>
      </c>
      <c r="H1045" s="90">
        <v>5</v>
      </c>
      <c r="I1045" s="67"/>
      <c r="J1045" s="67"/>
      <c r="K1045" s="67"/>
      <c r="L1045" s="67"/>
      <c r="M1045" s="112"/>
      <c r="N1045" s="92">
        <f>IF(H1045&lt;25,1,1+(H1045-25)/H1045)</f>
        <v>1</v>
      </c>
      <c r="O1045" s="112"/>
      <c r="P1045" s="69"/>
      <c r="Q1045" s="69"/>
      <c r="R1045" s="55">
        <f>0.3*13*H1045</f>
        <v>19.5</v>
      </c>
      <c r="S1045" s="24" t="s">
        <v>1235</v>
      </c>
    </row>
    <row r="1046" spans="1:19" ht="20.100000000000001" customHeight="1" outlineLevel="2">
      <c r="A1046" s="65"/>
      <c r="B1046" s="66"/>
      <c r="C1046" s="65"/>
      <c r="D1046" s="70" t="s">
        <v>1702</v>
      </c>
      <c r="E1046" s="66"/>
      <c r="F1046" s="33" t="s">
        <v>471</v>
      </c>
      <c r="G1046" s="41" t="s">
        <v>780</v>
      </c>
      <c r="H1046" s="56">
        <v>2</v>
      </c>
      <c r="I1046" s="67"/>
      <c r="J1046" s="67"/>
      <c r="K1046" s="67"/>
      <c r="L1046" s="67"/>
      <c r="M1046" s="112"/>
      <c r="N1046" s="118"/>
      <c r="O1046" s="112"/>
      <c r="P1046" s="69"/>
      <c r="Q1046" s="69"/>
      <c r="R1046" s="69">
        <f>2*H1046</f>
        <v>4</v>
      </c>
      <c r="S1046" s="68" t="s">
        <v>1703</v>
      </c>
    </row>
    <row r="1047" spans="1:19" ht="20.100000000000001" customHeight="1" outlineLevel="2">
      <c r="A1047" s="24"/>
      <c r="B1047" s="41"/>
      <c r="C1047" s="33" t="s">
        <v>611</v>
      </c>
      <c r="D1047" s="70" t="s">
        <v>593</v>
      </c>
      <c r="E1047" s="55"/>
      <c r="F1047" s="33" t="s">
        <v>471</v>
      </c>
      <c r="G1047" s="41" t="s">
        <v>780</v>
      </c>
      <c r="H1047" s="56">
        <v>2</v>
      </c>
      <c r="I1047" s="56"/>
      <c r="J1047" s="56"/>
      <c r="K1047" s="56"/>
      <c r="L1047" s="56"/>
      <c r="M1047" s="56"/>
      <c r="N1047" s="56"/>
      <c r="O1047" s="56"/>
      <c r="P1047" s="24"/>
      <c r="Q1047" s="55"/>
      <c r="R1047" s="54">
        <f>H1047*14</f>
        <v>28</v>
      </c>
      <c r="S1047" s="24"/>
    </row>
    <row r="1048" spans="1:19" ht="20.100000000000001" customHeight="1" outlineLevel="1">
      <c r="A1048" s="24"/>
      <c r="B1048" s="41"/>
      <c r="C1048" s="33"/>
      <c r="D1048" s="70"/>
      <c r="E1048" s="55"/>
      <c r="F1048" s="125" t="s">
        <v>1890</v>
      </c>
      <c r="G1048" s="41"/>
      <c r="H1048" s="56"/>
      <c r="I1048" s="56"/>
      <c r="J1048" s="56"/>
      <c r="K1048" s="56"/>
      <c r="L1048" s="56"/>
      <c r="M1048" s="56"/>
      <c r="N1048" s="56"/>
      <c r="O1048" s="56"/>
      <c r="P1048" s="24"/>
      <c r="Q1048" s="55"/>
      <c r="R1048" s="54">
        <f>SUBTOTAL(9,R1044:R1047)</f>
        <v>193.21428571428572</v>
      </c>
      <c r="S1048" s="24"/>
    </row>
    <row r="1049" spans="1:19" ht="20.100000000000001" customHeight="1" outlineLevel="2">
      <c r="A1049" s="33" t="s">
        <v>427</v>
      </c>
      <c r="B1049" s="41" t="s">
        <v>428</v>
      </c>
      <c r="C1049" s="33" t="s">
        <v>611</v>
      </c>
      <c r="D1049" s="70" t="s">
        <v>949</v>
      </c>
      <c r="E1049" s="47">
        <v>3</v>
      </c>
      <c r="F1049" s="33" t="s">
        <v>473</v>
      </c>
      <c r="G1049" s="41" t="s">
        <v>474</v>
      </c>
      <c r="H1049" s="44">
        <v>36</v>
      </c>
      <c r="I1049" s="48">
        <v>48</v>
      </c>
      <c r="J1049" s="48">
        <v>48</v>
      </c>
      <c r="K1049" s="48">
        <v>0</v>
      </c>
      <c r="L1049" s="48">
        <v>0</v>
      </c>
      <c r="M1049" s="109"/>
      <c r="N1049" s="92">
        <f>IF(H1049&lt;25,1,1+(H1049-25)/H1049)</f>
        <v>1.3055555555555556</v>
      </c>
      <c r="O1049" s="109">
        <v>1</v>
      </c>
      <c r="P1049" s="34">
        <f>J1049*N1049*O1049</f>
        <v>62.666666666666671</v>
      </c>
      <c r="Q1049" s="34">
        <f>L1049*M1049*N1049</f>
        <v>0</v>
      </c>
      <c r="R1049" s="34">
        <f>P1049+Q1049</f>
        <v>62.666666666666671</v>
      </c>
      <c r="S1049" s="31"/>
    </row>
    <row r="1050" spans="1:19" ht="20.100000000000001" customHeight="1" outlineLevel="2">
      <c r="A1050" s="57" t="s">
        <v>1330</v>
      </c>
      <c r="B1050" s="60" t="s">
        <v>1331</v>
      </c>
      <c r="C1050" s="57" t="s">
        <v>1509</v>
      </c>
      <c r="D1050" s="70" t="s">
        <v>1502</v>
      </c>
      <c r="E1050" s="62" t="s">
        <v>1444</v>
      </c>
      <c r="F1050" s="33" t="s">
        <v>473</v>
      </c>
      <c r="G1050" s="41" t="s">
        <v>1583</v>
      </c>
      <c r="H1050" s="87">
        <v>28</v>
      </c>
      <c r="I1050" s="56" t="s">
        <v>1494</v>
      </c>
      <c r="J1050" s="56" t="s">
        <v>1495</v>
      </c>
      <c r="K1050" s="56" t="s">
        <v>1494</v>
      </c>
      <c r="L1050" s="56" t="s">
        <v>1495</v>
      </c>
      <c r="M1050" s="56">
        <v>1</v>
      </c>
      <c r="N1050" s="92"/>
      <c r="O1050" s="112"/>
      <c r="P1050" s="69"/>
      <c r="Q1050" s="69"/>
      <c r="R1050" s="69">
        <v>17.714285714285715</v>
      </c>
      <c r="S1050" s="68" t="s">
        <v>1498</v>
      </c>
    </row>
    <row r="1051" spans="1:19" ht="20.100000000000001" customHeight="1" outlineLevel="2">
      <c r="A1051" s="65"/>
      <c r="B1051" s="66"/>
      <c r="C1051" s="24" t="s">
        <v>642</v>
      </c>
      <c r="D1051" s="70" t="s">
        <v>1223</v>
      </c>
      <c r="E1051" s="55">
        <v>14</v>
      </c>
      <c r="F1051" s="33" t="s">
        <v>473</v>
      </c>
      <c r="G1051" s="41" t="s">
        <v>474</v>
      </c>
      <c r="H1051" s="90">
        <v>4</v>
      </c>
      <c r="I1051" s="67"/>
      <c r="J1051" s="67"/>
      <c r="K1051" s="67"/>
      <c r="L1051" s="67"/>
      <c r="M1051" s="112"/>
      <c r="N1051" s="92">
        <f>IF(H1051&lt;25,1,1+(H1051-25)/H1051)</f>
        <v>1</v>
      </c>
      <c r="O1051" s="112"/>
      <c r="P1051" s="69"/>
      <c r="Q1051" s="69"/>
      <c r="R1051" s="55">
        <f>0.3*13*H1051</f>
        <v>15.6</v>
      </c>
      <c r="S1051" s="68" t="s">
        <v>1235</v>
      </c>
    </row>
    <row r="1052" spans="1:19" ht="20.100000000000001" customHeight="1" outlineLevel="2">
      <c r="A1052" s="65"/>
      <c r="B1052" s="66"/>
      <c r="C1052" s="65"/>
      <c r="D1052" s="70" t="s">
        <v>1702</v>
      </c>
      <c r="E1052" s="66"/>
      <c r="F1052" s="33" t="s">
        <v>473</v>
      </c>
      <c r="G1052" s="41" t="s">
        <v>781</v>
      </c>
      <c r="H1052" s="56">
        <v>6</v>
      </c>
      <c r="I1052" s="67"/>
      <c r="J1052" s="67"/>
      <c r="K1052" s="67"/>
      <c r="L1052" s="67"/>
      <c r="M1052" s="112"/>
      <c r="N1052" s="118"/>
      <c r="O1052" s="112"/>
      <c r="P1052" s="69"/>
      <c r="Q1052" s="69"/>
      <c r="R1052" s="69">
        <f>2*H1052</f>
        <v>12</v>
      </c>
      <c r="S1052" s="68" t="s">
        <v>1703</v>
      </c>
    </row>
    <row r="1053" spans="1:19" ht="20.100000000000001" customHeight="1" outlineLevel="2">
      <c r="A1053" s="24"/>
      <c r="B1053" s="41"/>
      <c r="C1053" s="33" t="s">
        <v>611</v>
      </c>
      <c r="D1053" s="70" t="s">
        <v>593</v>
      </c>
      <c r="E1053" s="55"/>
      <c r="F1053" s="33" t="s">
        <v>473</v>
      </c>
      <c r="G1053" s="41" t="s">
        <v>781</v>
      </c>
      <c r="H1053" s="56">
        <v>5</v>
      </c>
      <c r="I1053" s="56"/>
      <c r="J1053" s="56"/>
      <c r="K1053" s="56"/>
      <c r="L1053" s="56"/>
      <c r="M1053" s="56"/>
      <c r="N1053" s="56"/>
      <c r="O1053" s="56"/>
      <c r="P1053" s="24"/>
      <c r="Q1053" s="55"/>
      <c r="R1053" s="54">
        <f>H1053*14</f>
        <v>70</v>
      </c>
      <c r="S1053" s="24"/>
    </row>
    <row r="1054" spans="1:19" ht="20.100000000000001" customHeight="1" outlineLevel="1">
      <c r="A1054" s="24"/>
      <c r="B1054" s="41"/>
      <c r="C1054" s="33"/>
      <c r="D1054" s="70"/>
      <c r="E1054" s="55"/>
      <c r="F1054" s="125" t="s">
        <v>1891</v>
      </c>
      <c r="G1054" s="41"/>
      <c r="H1054" s="56"/>
      <c r="I1054" s="56"/>
      <c r="J1054" s="56"/>
      <c r="K1054" s="56"/>
      <c r="L1054" s="56"/>
      <c r="M1054" s="56"/>
      <c r="N1054" s="56"/>
      <c r="O1054" s="56"/>
      <c r="P1054" s="24"/>
      <c r="Q1054" s="55"/>
      <c r="R1054" s="54">
        <f>SUBTOTAL(9,R1049:R1053)</f>
        <v>177.98095238095237</v>
      </c>
      <c r="S1054" s="24"/>
    </row>
    <row r="1055" spans="1:19" ht="20.100000000000001" customHeight="1" outlineLevel="2">
      <c r="A1055" s="33" t="s">
        <v>475</v>
      </c>
      <c r="B1055" s="41" t="s">
        <v>1040</v>
      </c>
      <c r="C1055" s="33" t="s">
        <v>611</v>
      </c>
      <c r="D1055" s="70" t="s">
        <v>949</v>
      </c>
      <c r="E1055" s="47">
        <v>1</v>
      </c>
      <c r="F1055" s="33" t="s">
        <v>212</v>
      </c>
      <c r="G1055" s="41" t="s">
        <v>629</v>
      </c>
      <c r="H1055" s="44">
        <v>100</v>
      </c>
      <c r="I1055" s="48">
        <v>16</v>
      </c>
      <c r="J1055" s="48">
        <v>8</v>
      </c>
      <c r="K1055" s="48">
        <v>0</v>
      </c>
      <c r="L1055" s="48">
        <v>8</v>
      </c>
      <c r="M1055" s="109">
        <v>1</v>
      </c>
      <c r="N1055" s="92">
        <f>IF(H1055&lt;25,1,1+(H1055-25)/H1055)</f>
        <v>1.75</v>
      </c>
      <c r="O1055" s="109">
        <v>1</v>
      </c>
      <c r="P1055" s="34">
        <f>J1055*N1055*O1055</f>
        <v>14</v>
      </c>
      <c r="Q1055" s="34">
        <f>L1055*M1055*N1055</f>
        <v>14</v>
      </c>
      <c r="R1055" s="34">
        <f>P1055+Q1055</f>
        <v>28</v>
      </c>
      <c r="S1055" s="31"/>
    </row>
    <row r="1056" spans="1:19" ht="20.100000000000001" customHeight="1" outlineLevel="2">
      <c r="A1056" s="35" t="s">
        <v>210</v>
      </c>
      <c r="B1056" s="41" t="s">
        <v>1008</v>
      </c>
      <c r="C1056" s="33" t="s">
        <v>642</v>
      </c>
      <c r="D1056" s="70" t="s">
        <v>949</v>
      </c>
      <c r="E1056" s="40">
        <v>3</v>
      </c>
      <c r="F1056" s="33" t="s">
        <v>212</v>
      </c>
      <c r="G1056" s="41" t="s">
        <v>629</v>
      </c>
      <c r="H1056" s="99">
        <v>7</v>
      </c>
      <c r="I1056" s="49">
        <v>48</v>
      </c>
      <c r="J1056" s="49">
        <v>48</v>
      </c>
      <c r="K1056" s="43">
        <v>0</v>
      </c>
      <c r="L1056" s="49">
        <v>0</v>
      </c>
      <c r="M1056" s="109"/>
      <c r="N1056" s="92">
        <f>IF(H1056&lt;25,1,1+(H1056-25)/H1056)</f>
        <v>1</v>
      </c>
      <c r="O1056" s="109">
        <v>1</v>
      </c>
      <c r="P1056" s="34">
        <f>J1056*N1056*O1056</f>
        <v>48</v>
      </c>
      <c r="Q1056" s="34">
        <f>L1056*M1056*N1056</f>
        <v>0</v>
      </c>
      <c r="R1056" s="34">
        <f>P1056+Q1056</f>
        <v>48</v>
      </c>
      <c r="S1056" s="31"/>
    </row>
    <row r="1057" spans="1:19" ht="20.100000000000001" customHeight="1" outlineLevel="2">
      <c r="A1057" s="33" t="s">
        <v>235</v>
      </c>
      <c r="B1057" s="41" t="s">
        <v>236</v>
      </c>
      <c r="C1057" s="33" t="s">
        <v>611</v>
      </c>
      <c r="D1057" s="70" t="s">
        <v>949</v>
      </c>
      <c r="E1057" s="47">
        <v>1</v>
      </c>
      <c r="F1057" s="33" t="s">
        <v>212</v>
      </c>
      <c r="G1057" s="41" t="s">
        <v>629</v>
      </c>
      <c r="H1057" s="44">
        <v>82</v>
      </c>
      <c r="I1057" s="48">
        <v>16</v>
      </c>
      <c r="J1057" s="48">
        <v>8</v>
      </c>
      <c r="K1057" s="48">
        <v>0</v>
      </c>
      <c r="L1057" s="48">
        <v>8</v>
      </c>
      <c r="M1057" s="109">
        <v>1</v>
      </c>
      <c r="N1057" s="92">
        <f>IF(H1057&lt;25,1,1+(H1057-25)/H1057)</f>
        <v>1.6951219512195121</v>
      </c>
      <c r="O1057" s="109">
        <v>1</v>
      </c>
      <c r="P1057" s="34">
        <f>J1057*N1057*O1057</f>
        <v>13.560975609756097</v>
      </c>
      <c r="Q1057" s="34">
        <f>L1057*M1057*N1057</f>
        <v>13.560975609756097</v>
      </c>
      <c r="R1057" s="34">
        <f>P1057+Q1057</f>
        <v>27.121951219512194</v>
      </c>
      <c r="S1057" s="31"/>
    </row>
    <row r="1058" spans="1:19" ht="20.100000000000001" customHeight="1" outlineLevel="2">
      <c r="A1058" s="33" t="s">
        <v>330</v>
      </c>
      <c r="B1058" s="41" t="s">
        <v>1041</v>
      </c>
      <c r="C1058" s="33" t="s">
        <v>611</v>
      </c>
      <c r="D1058" s="70" t="s">
        <v>662</v>
      </c>
      <c r="E1058" s="47">
        <v>1</v>
      </c>
      <c r="F1058" s="33" t="s">
        <v>212</v>
      </c>
      <c r="G1058" s="41" t="s">
        <v>629</v>
      </c>
      <c r="H1058" s="44">
        <v>99</v>
      </c>
      <c r="I1058" s="48">
        <v>16</v>
      </c>
      <c r="J1058" s="48">
        <v>8</v>
      </c>
      <c r="K1058" s="48">
        <v>0</v>
      </c>
      <c r="L1058" s="48">
        <v>8</v>
      </c>
      <c r="M1058" s="109">
        <v>1</v>
      </c>
      <c r="N1058" s="92">
        <f>IF(H1058&lt;25,1,1+(H1058-25)/H1058)</f>
        <v>1.7474747474747474</v>
      </c>
      <c r="O1058" s="109">
        <v>1</v>
      </c>
      <c r="P1058" s="34">
        <f>J1058*N1058*O1058</f>
        <v>13.979797979797979</v>
      </c>
      <c r="Q1058" s="34">
        <f>L1058*M1058*N1058</f>
        <v>13.979797979797979</v>
      </c>
      <c r="R1058" s="34">
        <f>P1058+Q1058</f>
        <v>27.959595959595958</v>
      </c>
      <c r="S1058" s="31"/>
    </row>
    <row r="1059" spans="1:19" ht="20.100000000000001" customHeight="1" outlineLevel="2">
      <c r="A1059" s="35" t="s">
        <v>330</v>
      </c>
      <c r="B1059" s="41" t="s">
        <v>331</v>
      </c>
      <c r="C1059" s="33" t="s">
        <v>642</v>
      </c>
      <c r="D1059" s="70" t="s">
        <v>949</v>
      </c>
      <c r="E1059" s="40">
        <v>1</v>
      </c>
      <c r="F1059" s="33" t="s">
        <v>212</v>
      </c>
      <c r="G1059" s="41" t="s">
        <v>629</v>
      </c>
      <c r="H1059" s="99">
        <v>91</v>
      </c>
      <c r="I1059" s="49">
        <v>16</v>
      </c>
      <c r="J1059" s="48">
        <v>8</v>
      </c>
      <c r="K1059" s="48">
        <v>0</v>
      </c>
      <c r="L1059" s="48">
        <v>8</v>
      </c>
      <c r="M1059" s="109">
        <v>1</v>
      </c>
      <c r="N1059" s="92">
        <f>IF(H1059&lt;25,1,1+(H1059-25)/H1059)</f>
        <v>1.7252747252747254</v>
      </c>
      <c r="O1059" s="109">
        <v>1</v>
      </c>
      <c r="P1059" s="34">
        <f>J1059*N1059*O1059</f>
        <v>13.802197802197803</v>
      </c>
      <c r="Q1059" s="34">
        <f>L1059*M1059*N1059</f>
        <v>13.802197802197803</v>
      </c>
      <c r="R1059" s="34">
        <f>P1059+Q1059</f>
        <v>27.604395604395606</v>
      </c>
      <c r="S1059" s="31"/>
    </row>
    <row r="1060" spans="1:19" ht="20.100000000000001" customHeight="1" outlineLevel="2">
      <c r="A1060" s="65"/>
      <c r="B1060" s="66"/>
      <c r="C1060" s="65"/>
      <c r="D1060" s="70" t="s">
        <v>1702</v>
      </c>
      <c r="E1060" s="66"/>
      <c r="F1060" s="33" t="s">
        <v>212</v>
      </c>
      <c r="G1060" s="41" t="s">
        <v>1693</v>
      </c>
      <c r="H1060" s="56">
        <v>2</v>
      </c>
      <c r="I1060" s="67"/>
      <c r="J1060" s="67"/>
      <c r="K1060" s="67"/>
      <c r="L1060" s="67"/>
      <c r="M1060" s="112"/>
      <c r="N1060" s="118"/>
      <c r="O1060" s="112"/>
      <c r="P1060" s="69"/>
      <c r="Q1060" s="69"/>
      <c r="R1060" s="69">
        <f>2*H1060</f>
        <v>4</v>
      </c>
      <c r="S1060" s="68" t="s">
        <v>1703</v>
      </c>
    </row>
    <row r="1061" spans="1:19" ht="20.100000000000001" customHeight="1" outlineLevel="1">
      <c r="A1061" s="65"/>
      <c r="B1061" s="66"/>
      <c r="C1061" s="65"/>
      <c r="D1061" s="70"/>
      <c r="E1061" s="66"/>
      <c r="F1061" s="125" t="s">
        <v>1892</v>
      </c>
      <c r="G1061" s="41"/>
      <c r="H1061" s="56"/>
      <c r="I1061" s="67"/>
      <c r="J1061" s="67"/>
      <c r="K1061" s="67"/>
      <c r="L1061" s="67"/>
      <c r="M1061" s="112"/>
      <c r="N1061" s="118"/>
      <c r="O1061" s="112"/>
      <c r="P1061" s="69"/>
      <c r="Q1061" s="69"/>
      <c r="R1061" s="69">
        <f>SUBTOTAL(9,R1055:R1060)</f>
        <v>162.68594278350378</v>
      </c>
      <c r="S1061" s="68"/>
    </row>
    <row r="1062" spans="1:19" ht="20.100000000000001" customHeight="1" outlineLevel="2">
      <c r="A1062" s="35" t="s">
        <v>651</v>
      </c>
      <c r="B1062" s="41" t="s">
        <v>652</v>
      </c>
      <c r="C1062" s="33" t="s">
        <v>642</v>
      </c>
      <c r="D1062" s="70" t="s">
        <v>949</v>
      </c>
      <c r="E1062" s="40">
        <v>2</v>
      </c>
      <c r="F1062" s="33" t="s">
        <v>656</v>
      </c>
      <c r="G1062" s="41" t="s">
        <v>657</v>
      </c>
      <c r="H1062" s="99">
        <v>31</v>
      </c>
      <c r="I1062" s="49">
        <v>32</v>
      </c>
      <c r="J1062" s="48">
        <v>32</v>
      </c>
      <c r="K1062" s="48">
        <v>0</v>
      </c>
      <c r="L1062" s="48">
        <v>0</v>
      </c>
      <c r="M1062" s="109"/>
      <c r="N1062" s="92">
        <f>IF(H1062&lt;25,1,1+(H1062-25)/H1062)</f>
        <v>1.1935483870967742</v>
      </c>
      <c r="O1062" s="109">
        <v>1</v>
      </c>
      <c r="P1062" s="34">
        <f>J1062*N1062*O1062</f>
        <v>38.193548387096776</v>
      </c>
      <c r="Q1062" s="34">
        <f>L1062*M1062*N1062</f>
        <v>0</v>
      </c>
      <c r="R1062" s="34">
        <f>P1062+Q1062</f>
        <v>38.193548387096776</v>
      </c>
      <c r="S1062" s="31"/>
    </row>
    <row r="1063" spans="1:19" ht="20.100000000000001" customHeight="1" outlineLevel="1">
      <c r="A1063" s="35"/>
      <c r="B1063" s="41"/>
      <c r="C1063" s="33"/>
      <c r="D1063" s="70"/>
      <c r="E1063" s="40"/>
      <c r="F1063" s="125" t="s">
        <v>1893</v>
      </c>
      <c r="G1063" s="41"/>
      <c r="H1063" s="99"/>
      <c r="I1063" s="49"/>
      <c r="J1063" s="48"/>
      <c r="K1063" s="48"/>
      <c r="L1063" s="48"/>
      <c r="M1063" s="109"/>
      <c r="N1063" s="92"/>
      <c r="O1063" s="109"/>
      <c r="P1063" s="34"/>
      <c r="Q1063" s="34"/>
      <c r="R1063" s="34">
        <f>SUBTOTAL(9,R1062:R1062)</f>
        <v>38.193548387096776</v>
      </c>
      <c r="S1063" s="31"/>
    </row>
    <row r="1064" spans="1:19" ht="20.100000000000001" customHeight="1" outlineLevel="2">
      <c r="A1064" s="35" t="s">
        <v>50</v>
      </c>
      <c r="B1064" s="41" t="s">
        <v>1043</v>
      </c>
      <c r="C1064" s="33" t="s">
        <v>642</v>
      </c>
      <c r="D1064" s="70" t="s">
        <v>949</v>
      </c>
      <c r="E1064" s="40">
        <v>2</v>
      </c>
      <c r="F1064" s="33" t="s">
        <v>51</v>
      </c>
      <c r="G1064" s="41" t="s">
        <v>52</v>
      </c>
      <c r="H1064" s="99">
        <v>31</v>
      </c>
      <c r="I1064" s="49">
        <v>32</v>
      </c>
      <c r="J1064" s="49">
        <v>18</v>
      </c>
      <c r="K1064" s="48">
        <v>0</v>
      </c>
      <c r="L1064" s="49">
        <v>14</v>
      </c>
      <c r="M1064" s="109"/>
      <c r="N1064" s="92">
        <f>IF(H1064&lt;25,1,1+(H1064-25)/H1064)</f>
        <v>1.1935483870967742</v>
      </c>
      <c r="O1064" s="109">
        <v>2</v>
      </c>
      <c r="P1064" s="34">
        <f>J1064*N1064*O1064</f>
        <v>42.967741935483872</v>
      </c>
      <c r="Q1064" s="34">
        <f>L1064*M1064*N1064</f>
        <v>0</v>
      </c>
      <c r="R1064" s="34">
        <f>P1064+Q1064</f>
        <v>42.967741935483872</v>
      </c>
      <c r="S1064" s="31"/>
    </row>
    <row r="1065" spans="1:19" ht="20.100000000000001" customHeight="1" outlineLevel="2">
      <c r="A1065" s="35" t="s">
        <v>53</v>
      </c>
      <c r="B1065" s="41" t="s">
        <v>1042</v>
      </c>
      <c r="C1065" s="33" t="s">
        <v>642</v>
      </c>
      <c r="D1065" s="70" t="s">
        <v>949</v>
      </c>
      <c r="E1065" s="40">
        <v>3</v>
      </c>
      <c r="F1065" s="33" t="s">
        <v>51</v>
      </c>
      <c r="G1065" s="41" t="s">
        <v>52</v>
      </c>
      <c r="H1065" s="99">
        <v>25</v>
      </c>
      <c r="I1065" s="49">
        <v>48</v>
      </c>
      <c r="J1065" s="49">
        <v>48</v>
      </c>
      <c r="K1065" s="48">
        <v>0</v>
      </c>
      <c r="L1065" s="48">
        <v>0</v>
      </c>
      <c r="M1065" s="109"/>
      <c r="N1065" s="92">
        <f>IF(H1065&lt;25,1,1+(H1065-25)/H1065)</f>
        <v>1</v>
      </c>
      <c r="O1065" s="109">
        <v>1</v>
      </c>
      <c r="P1065" s="34">
        <f>J1065*N1065*O1065</f>
        <v>48</v>
      </c>
      <c r="Q1065" s="34">
        <f>L1065*M1065*N1065</f>
        <v>0</v>
      </c>
      <c r="R1065" s="34">
        <f>P1065+Q1065</f>
        <v>48</v>
      </c>
      <c r="S1065" s="31"/>
    </row>
    <row r="1066" spans="1:19" ht="20.100000000000001" customHeight="1" outlineLevel="2">
      <c r="A1066" s="57" t="s">
        <v>1250</v>
      </c>
      <c r="B1066" s="60" t="s">
        <v>1251</v>
      </c>
      <c r="C1066" s="57" t="s">
        <v>1504</v>
      </c>
      <c r="D1066" s="70" t="s">
        <v>1502</v>
      </c>
      <c r="E1066" s="62" t="s">
        <v>1444</v>
      </c>
      <c r="F1066" s="33" t="s">
        <v>51</v>
      </c>
      <c r="G1066" s="41" t="s">
        <v>1518</v>
      </c>
      <c r="H1066" s="87" t="s">
        <v>1454</v>
      </c>
      <c r="I1066" s="56" t="s">
        <v>1494</v>
      </c>
      <c r="J1066" s="56" t="s">
        <v>1496</v>
      </c>
      <c r="K1066" s="56" t="s">
        <v>1494</v>
      </c>
      <c r="L1066" s="56" t="s">
        <v>1496</v>
      </c>
      <c r="M1066" s="56">
        <v>1</v>
      </c>
      <c r="N1066" s="92"/>
      <c r="O1066" s="112"/>
      <c r="P1066" s="69"/>
      <c r="Q1066" s="69"/>
      <c r="R1066" s="69">
        <v>16</v>
      </c>
      <c r="S1066" s="68" t="s">
        <v>1498</v>
      </c>
    </row>
    <row r="1067" spans="1:19" ht="20.100000000000001" customHeight="1" outlineLevel="2">
      <c r="A1067" s="57" t="s">
        <v>1090</v>
      </c>
      <c r="B1067" s="60" t="s">
        <v>1091</v>
      </c>
      <c r="C1067" s="57" t="s">
        <v>1088</v>
      </c>
      <c r="D1067" s="70" t="s">
        <v>1082</v>
      </c>
      <c r="E1067" s="62">
        <v>2</v>
      </c>
      <c r="F1067" s="33" t="s">
        <v>51</v>
      </c>
      <c r="G1067" s="41" t="s">
        <v>1150</v>
      </c>
      <c r="H1067" s="87">
        <v>28</v>
      </c>
      <c r="I1067" s="56">
        <v>0</v>
      </c>
      <c r="J1067" s="56">
        <v>0</v>
      </c>
      <c r="K1067" s="56">
        <v>0</v>
      </c>
      <c r="L1067" s="56">
        <v>0</v>
      </c>
      <c r="M1067" s="56"/>
      <c r="N1067" s="92">
        <f>IF(H1067&lt;25,1,1+(H1067-25)/H1067)</f>
        <v>1.1071428571428572</v>
      </c>
      <c r="O1067" s="117">
        <v>1</v>
      </c>
      <c r="P1067" s="24"/>
      <c r="Q1067" s="64">
        <f>N1067*E1067*32</f>
        <v>70.857142857142861</v>
      </c>
      <c r="R1067" s="64">
        <f>P1067+Q1067</f>
        <v>70.857142857142861</v>
      </c>
      <c r="S1067" s="24"/>
    </row>
    <row r="1068" spans="1:19" ht="20.100000000000001" customHeight="1" outlineLevel="2">
      <c r="A1068" s="33" t="s">
        <v>476</v>
      </c>
      <c r="B1068" s="41" t="s">
        <v>477</v>
      </c>
      <c r="C1068" s="33" t="s">
        <v>611</v>
      </c>
      <c r="D1068" s="70" t="s">
        <v>949</v>
      </c>
      <c r="E1068" s="47">
        <v>4</v>
      </c>
      <c r="F1068" s="33" t="s">
        <v>51</v>
      </c>
      <c r="G1068" s="41" t="s">
        <v>52</v>
      </c>
      <c r="H1068" s="44">
        <v>27</v>
      </c>
      <c r="I1068" s="48">
        <v>64</v>
      </c>
      <c r="J1068" s="48">
        <v>64</v>
      </c>
      <c r="K1068" s="48">
        <v>0</v>
      </c>
      <c r="L1068" s="48">
        <v>0</v>
      </c>
      <c r="M1068" s="109"/>
      <c r="N1068" s="92">
        <f>IF(H1068&lt;25,1,1+(H1068-25)/H1068)</f>
        <v>1.074074074074074</v>
      </c>
      <c r="O1068" s="109">
        <v>2</v>
      </c>
      <c r="P1068" s="34">
        <f>J1068*N1068*O1068</f>
        <v>137.48148148148147</v>
      </c>
      <c r="Q1068" s="34">
        <f>L1068*M1068*N1068</f>
        <v>0</v>
      </c>
      <c r="R1068" s="34">
        <f>P1068+Q1068</f>
        <v>137.48148148148147</v>
      </c>
      <c r="S1068" s="31"/>
    </row>
    <row r="1069" spans="1:19" ht="20.100000000000001" customHeight="1" outlineLevel="2">
      <c r="A1069" s="24"/>
      <c r="B1069" s="41" t="s">
        <v>863</v>
      </c>
      <c r="C1069" s="24"/>
      <c r="D1069" s="70" t="s">
        <v>822</v>
      </c>
      <c r="E1069" s="55"/>
      <c r="F1069" s="33" t="s">
        <v>51</v>
      </c>
      <c r="G1069" s="41" t="s">
        <v>52</v>
      </c>
      <c r="H1069" s="56"/>
      <c r="I1069" s="56"/>
      <c r="J1069" s="56"/>
      <c r="K1069" s="56"/>
      <c r="L1069" s="56"/>
      <c r="M1069" s="56"/>
      <c r="N1069" s="56"/>
      <c r="O1069" s="56"/>
      <c r="P1069" s="24"/>
      <c r="Q1069" s="55"/>
      <c r="R1069" s="55">
        <v>15</v>
      </c>
      <c r="S1069" s="24"/>
    </row>
    <row r="1070" spans="1:19" ht="20.100000000000001" customHeight="1" outlineLevel="2">
      <c r="A1070" s="35" t="s">
        <v>316</v>
      </c>
      <c r="B1070" s="41" t="s">
        <v>317</v>
      </c>
      <c r="C1070" s="33" t="s">
        <v>642</v>
      </c>
      <c r="D1070" s="70" t="s">
        <v>949</v>
      </c>
      <c r="E1070" s="40">
        <v>3</v>
      </c>
      <c r="F1070" s="33" t="s">
        <v>51</v>
      </c>
      <c r="G1070" s="41" t="s">
        <v>52</v>
      </c>
      <c r="H1070" s="99">
        <v>47</v>
      </c>
      <c r="I1070" s="49">
        <v>48</v>
      </c>
      <c r="J1070" s="49">
        <v>44</v>
      </c>
      <c r="K1070" s="49">
        <v>4</v>
      </c>
      <c r="L1070" s="44">
        <v>0</v>
      </c>
      <c r="M1070" s="110" t="s">
        <v>669</v>
      </c>
      <c r="N1070" s="92">
        <f>IF(H1070&lt;25,1,1+(H1070-25)/H1070)</f>
        <v>1.4680851063829787</v>
      </c>
      <c r="O1070" s="109">
        <v>1.2</v>
      </c>
      <c r="P1070" s="34">
        <f>J1070*N1070*O1070</f>
        <v>77.514893617021286</v>
      </c>
      <c r="Q1070" s="34">
        <f>K1070*M1070*N1070</f>
        <v>5.8723404255319149</v>
      </c>
      <c r="R1070" s="34">
        <f>P1070+Q1070</f>
        <v>83.387234042553203</v>
      </c>
      <c r="S1070" s="31"/>
    </row>
    <row r="1071" spans="1:19" ht="20.100000000000001" customHeight="1" outlineLevel="2">
      <c r="A1071" s="57" t="s">
        <v>1372</v>
      </c>
      <c r="B1071" s="60" t="s">
        <v>1373</v>
      </c>
      <c r="C1071" s="57" t="s">
        <v>1504</v>
      </c>
      <c r="D1071" s="70" t="s">
        <v>1502</v>
      </c>
      <c r="E1071" s="62" t="s">
        <v>1444</v>
      </c>
      <c r="F1071" s="33" t="s">
        <v>51</v>
      </c>
      <c r="G1071" s="41" t="s">
        <v>1518</v>
      </c>
      <c r="H1071" s="87" t="s">
        <v>1488</v>
      </c>
      <c r="I1071" s="56" t="s">
        <v>1494</v>
      </c>
      <c r="J1071" s="56" t="s">
        <v>1496</v>
      </c>
      <c r="K1071" s="56" t="s">
        <v>1494</v>
      </c>
      <c r="L1071" s="56" t="s">
        <v>1496</v>
      </c>
      <c r="M1071" s="56">
        <v>1</v>
      </c>
      <c r="N1071" s="92"/>
      <c r="O1071" s="112"/>
      <c r="P1071" s="69"/>
      <c r="Q1071" s="69"/>
      <c r="R1071" s="69">
        <v>22.697674418604652</v>
      </c>
      <c r="S1071" s="68" t="s">
        <v>1498</v>
      </c>
    </row>
    <row r="1072" spans="1:19" ht="20.100000000000001" customHeight="1" outlineLevel="2">
      <c r="A1072" s="24"/>
      <c r="B1072" s="55"/>
      <c r="C1072" s="24" t="s">
        <v>642</v>
      </c>
      <c r="D1072" s="70" t="s">
        <v>1221</v>
      </c>
      <c r="E1072" s="55">
        <v>14</v>
      </c>
      <c r="F1072" s="33" t="s">
        <v>51</v>
      </c>
      <c r="G1072" s="41" t="s">
        <v>52</v>
      </c>
      <c r="H1072" s="90">
        <v>3</v>
      </c>
      <c r="I1072" s="56"/>
      <c r="J1072" s="56"/>
      <c r="K1072" s="56"/>
      <c r="L1072" s="56"/>
      <c r="M1072" s="56"/>
      <c r="N1072" s="92">
        <f>IF(H1072&lt;25,1,1+(H1072-25)/H1072)</f>
        <v>1</v>
      </c>
      <c r="O1072" s="56"/>
      <c r="P1072" s="24"/>
      <c r="Q1072" s="55"/>
      <c r="R1072" s="55">
        <f>0.3*13*H1072</f>
        <v>11.7</v>
      </c>
      <c r="S1072" s="24" t="s">
        <v>1235</v>
      </c>
    </row>
    <row r="1073" spans="1:19" ht="20.100000000000001" customHeight="1" outlineLevel="2">
      <c r="A1073" s="65"/>
      <c r="B1073" s="66"/>
      <c r="C1073" s="65"/>
      <c r="D1073" s="70" t="s">
        <v>1702</v>
      </c>
      <c r="E1073" s="66"/>
      <c r="F1073" s="33" t="s">
        <v>51</v>
      </c>
      <c r="G1073" s="41" t="s">
        <v>782</v>
      </c>
      <c r="H1073" s="56">
        <v>6</v>
      </c>
      <c r="I1073" s="67"/>
      <c r="J1073" s="67"/>
      <c r="K1073" s="67"/>
      <c r="L1073" s="67"/>
      <c r="M1073" s="112"/>
      <c r="N1073" s="118"/>
      <c r="O1073" s="112"/>
      <c r="P1073" s="69"/>
      <c r="Q1073" s="69"/>
      <c r="R1073" s="69">
        <f>2*H1073</f>
        <v>12</v>
      </c>
      <c r="S1073" s="68" t="s">
        <v>1703</v>
      </c>
    </row>
    <row r="1074" spans="1:19" ht="20.100000000000001" customHeight="1" outlineLevel="2">
      <c r="A1074" s="24"/>
      <c r="B1074" s="41"/>
      <c r="C1074" s="33" t="s">
        <v>611</v>
      </c>
      <c r="D1074" s="70" t="s">
        <v>593</v>
      </c>
      <c r="E1074" s="55"/>
      <c r="F1074" s="33" t="s">
        <v>51</v>
      </c>
      <c r="G1074" s="41" t="s">
        <v>782</v>
      </c>
      <c r="H1074" s="56">
        <v>3</v>
      </c>
      <c r="I1074" s="56"/>
      <c r="J1074" s="56"/>
      <c r="K1074" s="56"/>
      <c r="L1074" s="56"/>
      <c r="M1074" s="56"/>
      <c r="N1074" s="56"/>
      <c r="O1074" s="56"/>
      <c r="P1074" s="24"/>
      <c r="Q1074" s="55"/>
      <c r="R1074" s="54">
        <f>H1074*14</f>
        <v>42</v>
      </c>
      <c r="S1074" s="24"/>
    </row>
    <row r="1075" spans="1:19" ht="20.100000000000001" customHeight="1" outlineLevel="1">
      <c r="A1075" s="24"/>
      <c r="B1075" s="41"/>
      <c r="C1075" s="33"/>
      <c r="D1075" s="70"/>
      <c r="E1075" s="55"/>
      <c r="F1075" s="125" t="s">
        <v>1894</v>
      </c>
      <c r="G1075" s="41"/>
      <c r="H1075" s="56"/>
      <c r="I1075" s="56"/>
      <c r="J1075" s="56"/>
      <c r="K1075" s="56"/>
      <c r="L1075" s="56"/>
      <c r="M1075" s="56"/>
      <c r="N1075" s="56"/>
      <c r="O1075" s="56"/>
      <c r="P1075" s="24"/>
      <c r="Q1075" s="55"/>
      <c r="R1075" s="54">
        <f>SUBTOTAL(9,R1064:R1074)</f>
        <v>502.09127473526604</v>
      </c>
      <c r="S1075" s="24"/>
    </row>
    <row r="1076" spans="1:19" ht="20.100000000000001" customHeight="1" outlineLevel="2">
      <c r="A1076" s="35" t="s">
        <v>110</v>
      </c>
      <c r="B1076" s="41" t="s">
        <v>111</v>
      </c>
      <c r="C1076" s="33" t="s">
        <v>642</v>
      </c>
      <c r="D1076" s="70" t="s">
        <v>662</v>
      </c>
      <c r="E1076" s="40">
        <v>2</v>
      </c>
      <c r="F1076" s="33" t="s">
        <v>112</v>
      </c>
      <c r="G1076" s="41" t="s">
        <v>626</v>
      </c>
      <c r="H1076" s="99">
        <v>39</v>
      </c>
      <c r="I1076" s="49">
        <v>32</v>
      </c>
      <c r="J1076" s="48">
        <v>32</v>
      </c>
      <c r="K1076" s="48">
        <v>0</v>
      </c>
      <c r="L1076" s="48">
        <v>0</v>
      </c>
      <c r="M1076" s="109"/>
      <c r="N1076" s="92">
        <f t="shared" ref="N1076:N1081" si="17">IF(H1076&lt;25,1,1+(H1076-25)/H1076)</f>
        <v>1.358974358974359</v>
      </c>
      <c r="O1076" s="109">
        <v>1</v>
      </c>
      <c r="P1076" s="34">
        <f>J1076*N1076*O1076</f>
        <v>43.487179487179489</v>
      </c>
      <c r="Q1076" s="34">
        <f>L1076*M1076*N1076</f>
        <v>0</v>
      </c>
      <c r="R1076" s="34">
        <f t="shared" ref="R1076:R1081" si="18">P1076+Q1076</f>
        <v>43.487179487179489</v>
      </c>
      <c r="S1076" s="31"/>
    </row>
    <row r="1077" spans="1:19" ht="20.100000000000001" customHeight="1" outlineLevel="2">
      <c r="A1077" s="33" t="s">
        <v>113</v>
      </c>
      <c r="B1077" s="41" t="s">
        <v>114</v>
      </c>
      <c r="C1077" s="33" t="s">
        <v>611</v>
      </c>
      <c r="D1077" s="70" t="s">
        <v>949</v>
      </c>
      <c r="E1077" s="47">
        <v>3</v>
      </c>
      <c r="F1077" s="33" t="s">
        <v>112</v>
      </c>
      <c r="G1077" s="41" t="s">
        <v>626</v>
      </c>
      <c r="H1077" s="44">
        <v>71</v>
      </c>
      <c r="I1077" s="48">
        <v>48</v>
      </c>
      <c r="J1077" s="48">
        <v>32</v>
      </c>
      <c r="K1077" s="44">
        <v>0</v>
      </c>
      <c r="L1077" s="44">
        <v>16</v>
      </c>
      <c r="M1077" s="110" t="s">
        <v>669</v>
      </c>
      <c r="N1077" s="92">
        <f t="shared" si="17"/>
        <v>1.647887323943662</v>
      </c>
      <c r="O1077" s="109">
        <v>1</v>
      </c>
      <c r="P1077" s="34">
        <f>J1077*N1077*O1077</f>
        <v>52.732394366197184</v>
      </c>
      <c r="Q1077" s="34">
        <f>L1077*M1077*N1077</f>
        <v>26.366197183098592</v>
      </c>
      <c r="R1077" s="34">
        <f t="shared" si="18"/>
        <v>79.098591549295776</v>
      </c>
      <c r="S1077" s="31"/>
    </row>
    <row r="1078" spans="1:19" ht="20.100000000000001" customHeight="1" outlineLevel="2">
      <c r="A1078" s="33" t="s">
        <v>113</v>
      </c>
      <c r="B1078" s="41" t="s">
        <v>980</v>
      </c>
      <c r="C1078" s="33" t="s">
        <v>611</v>
      </c>
      <c r="D1078" s="70" t="s">
        <v>949</v>
      </c>
      <c r="E1078" s="47">
        <v>3</v>
      </c>
      <c r="F1078" s="33" t="s">
        <v>112</v>
      </c>
      <c r="G1078" s="41" t="s">
        <v>626</v>
      </c>
      <c r="H1078" s="44">
        <v>80</v>
      </c>
      <c r="I1078" s="48">
        <v>48</v>
      </c>
      <c r="J1078" s="48">
        <v>32</v>
      </c>
      <c r="K1078" s="44">
        <v>0</v>
      </c>
      <c r="L1078" s="44">
        <v>16</v>
      </c>
      <c r="M1078" s="110" t="s">
        <v>669</v>
      </c>
      <c r="N1078" s="92">
        <f t="shared" si="17"/>
        <v>1.6875</v>
      </c>
      <c r="O1078" s="109">
        <v>1</v>
      </c>
      <c r="P1078" s="34">
        <f>J1078*N1078*O1078</f>
        <v>54</v>
      </c>
      <c r="Q1078" s="34">
        <f>L1078*M1078*N1078</f>
        <v>27</v>
      </c>
      <c r="R1078" s="34">
        <f t="shared" si="18"/>
        <v>81</v>
      </c>
      <c r="S1078" s="31"/>
    </row>
    <row r="1079" spans="1:19" ht="20.100000000000001" customHeight="1" outlineLevel="2">
      <c r="A1079" s="35" t="s">
        <v>113</v>
      </c>
      <c r="B1079" s="41" t="s">
        <v>980</v>
      </c>
      <c r="C1079" s="33" t="s">
        <v>642</v>
      </c>
      <c r="D1079" s="70" t="s">
        <v>949</v>
      </c>
      <c r="E1079" s="40">
        <v>3</v>
      </c>
      <c r="F1079" s="33" t="s">
        <v>112</v>
      </c>
      <c r="G1079" s="41" t="s">
        <v>626</v>
      </c>
      <c r="H1079" s="99">
        <v>101</v>
      </c>
      <c r="I1079" s="49">
        <v>48</v>
      </c>
      <c r="J1079" s="48">
        <v>32</v>
      </c>
      <c r="K1079" s="44">
        <v>0</v>
      </c>
      <c r="L1079" s="44">
        <v>16</v>
      </c>
      <c r="M1079" s="110" t="s">
        <v>669</v>
      </c>
      <c r="N1079" s="92">
        <f t="shared" si="17"/>
        <v>1.7524752475247525</v>
      </c>
      <c r="O1079" s="109">
        <v>1</v>
      </c>
      <c r="P1079" s="34">
        <f>J1079*N1079*O1079</f>
        <v>56.079207920792079</v>
      </c>
      <c r="Q1079" s="34">
        <f>L1079*M1079*N1079</f>
        <v>28.03960396039604</v>
      </c>
      <c r="R1079" s="34">
        <f t="shared" si="18"/>
        <v>84.118811881188122</v>
      </c>
      <c r="S1079" s="31"/>
    </row>
    <row r="1080" spans="1:19" ht="20.100000000000001" customHeight="1" outlineLevel="2">
      <c r="A1080" s="35" t="s">
        <v>113</v>
      </c>
      <c r="B1080" s="41" t="s">
        <v>114</v>
      </c>
      <c r="C1080" s="33" t="s">
        <v>642</v>
      </c>
      <c r="D1080" s="70" t="s">
        <v>949</v>
      </c>
      <c r="E1080" s="40">
        <v>3</v>
      </c>
      <c r="F1080" s="33" t="s">
        <v>112</v>
      </c>
      <c r="G1080" s="41" t="s">
        <v>626</v>
      </c>
      <c r="H1080" s="99">
        <v>106</v>
      </c>
      <c r="I1080" s="49">
        <v>48</v>
      </c>
      <c r="J1080" s="48">
        <v>32</v>
      </c>
      <c r="K1080" s="44">
        <v>0</v>
      </c>
      <c r="L1080" s="44">
        <v>16</v>
      </c>
      <c r="M1080" s="110" t="s">
        <v>669</v>
      </c>
      <c r="N1080" s="92">
        <f t="shared" si="17"/>
        <v>1.7641509433962264</v>
      </c>
      <c r="O1080" s="109">
        <v>1</v>
      </c>
      <c r="P1080" s="34">
        <f>J1080*N1080*O1080</f>
        <v>56.452830188679243</v>
      </c>
      <c r="Q1080" s="34">
        <f>L1080*M1080*N1080</f>
        <v>28.226415094339622</v>
      </c>
      <c r="R1080" s="34">
        <f t="shared" si="18"/>
        <v>84.679245283018872</v>
      </c>
      <c r="S1080" s="31"/>
    </row>
    <row r="1081" spans="1:19" ht="20.100000000000001" customHeight="1" outlineLevel="2">
      <c r="A1081" s="57" t="s">
        <v>1085</v>
      </c>
      <c r="B1081" s="60" t="s">
        <v>1086</v>
      </c>
      <c r="C1081" s="57" t="s">
        <v>1088</v>
      </c>
      <c r="D1081" s="70" t="s">
        <v>1089</v>
      </c>
      <c r="E1081" s="62">
        <v>2</v>
      </c>
      <c r="F1081" s="33" t="s">
        <v>112</v>
      </c>
      <c r="G1081" s="41" t="s">
        <v>1159</v>
      </c>
      <c r="H1081" s="87">
        <v>60</v>
      </c>
      <c r="I1081" s="56">
        <v>0</v>
      </c>
      <c r="J1081" s="56">
        <v>0</v>
      </c>
      <c r="K1081" s="56">
        <v>0</v>
      </c>
      <c r="L1081" s="56">
        <v>0</v>
      </c>
      <c r="M1081" s="56"/>
      <c r="N1081" s="92">
        <f t="shared" si="17"/>
        <v>1.5833333333333335</v>
      </c>
      <c r="O1081" s="117">
        <v>1</v>
      </c>
      <c r="P1081" s="24"/>
      <c r="Q1081" s="64">
        <f>N1081*E1081*32</f>
        <v>101.33333333333334</v>
      </c>
      <c r="R1081" s="64">
        <f t="shared" si="18"/>
        <v>101.33333333333334</v>
      </c>
      <c r="S1081" s="24"/>
    </row>
    <row r="1082" spans="1:19" ht="20.100000000000001" customHeight="1" outlineLevel="2">
      <c r="A1082" s="24"/>
      <c r="B1082" s="41" t="s">
        <v>834</v>
      </c>
      <c r="C1082" s="24"/>
      <c r="D1082" s="70" t="s">
        <v>822</v>
      </c>
      <c r="E1082" s="55"/>
      <c r="F1082" s="33" t="s">
        <v>112</v>
      </c>
      <c r="G1082" s="41" t="s">
        <v>626</v>
      </c>
      <c r="H1082" s="56"/>
      <c r="I1082" s="56"/>
      <c r="J1082" s="56"/>
      <c r="K1082" s="56"/>
      <c r="L1082" s="56"/>
      <c r="M1082" s="56"/>
      <c r="N1082" s="56"/>
      <c r="O1082" s="56"/>
      <c r="P1082" s="24"/>
      <c r="Q1082" s="55"/>
      <c r="R1082" s="55">
        <v>15</v>
      </c>
      <c r="S1082" s="24"/>
    </row>
    <row r="1083" spans="1:19" ht="20.100000000000001" customHeight="1" outlineLevel="2">
      <c r="A1083" s="35" t="s">
        <v>216</v>
      </c>
      <c r="B1083" s="41" t="s">
        <v>1045</v>
      </c>
      <c r="C1083" s="33" t="s">
        <v>642</v>
      </c>
      <c r="D1083" s="70" t="s">
        <v>949</v>
      </c>
      <c r="E1083" s="40">
        <v>2</v>
      </c>
      <c r="F1083" s="33" t="s">
        <v>112</v>
      </c>
      <c r="G1083" s="41" t="s">
        <v>626</v>
      </c>
      <c r="H1083" s="99">
        <v>74</v>
      </c>
      <c r="I1083" s="49">
        <v>32</v>
      </c>
      <c r="J1083" s="49">
        <v>32</v>
      </c>
      <c r="K1083" s="43">
        <v>0</v>
      </c>
      <c r="L1083" s="49">
        <v>0</v>
      </c>
      <c r="M1083" s="109"/>
      <c r="N1083" s="92">
        <f>IF(H1083&lt;25,1,1+(H1083-25)/H1083)</f>
        <v>1.6621621621621623</v>
      </c>
      <c r="O1083" s="109">
        <v>1</v>
      </c>
      <c r="P1083" s="34">
        <f>J1083*N1083*O1083</f>
        <v>53.189189189189193</v>
      </c>
      <c r="Q1083" s="34">
        <f>L1083*M1083*N1083</f>
        <v>0</v>
      </c>
      <c r="R1083" s="34">
        <f>P1083+Q1083</f>
        <v>53.189189189189193</v>
      </c>
      <c r="S1083" s="31"/>
    </row>
    <row r="1084" spans="1:19" ht="20.100000000000001" customHeight="1" outlineLevel="2">
      <c r="A1084" s="33" t="s">
        <v>287</v>
      </c>
      <c r="B1084" s="41" t="s">
        <v>288</v>
      </c>
      <c r="C1084" s="33" t="s">
        <v>611</v>
      </c>
      <c r="D1084" s="70" t="s">
        <v>949</v>
      </c>
      <c r="E1084" s="47">
        <v>1</v>
      </c>
      <c r="F1084" s="33" t="s">
        <v>112</v>
      </c>
      <c r="G1084" s="41" t="s">
        <v>626</v>
      </c>
      <c r="H1084" s="44">
        <v>40</v>
      </c>
      <c r="I1084" s="48">
        <v>16</v>
      </c>
      <c r="J1084" s="48">
        <v>8</v>
      </c>
      <c r="K1084" s="48">
        <v>0</v>
      </c>
      <c r="L1084" s="48">
        <v>8</v>
      </c>
      <c r="M1084" s="109">
        <v>1</v>
      </c>
      <c r="N1084" s="92">
        <f>IF(H1084&lt;25,1,1+(H1084-25)/H1084)</f>
        <v>1.375</v>
      </c>
      <c r="O1084" s="109">
        <v>1</v>
      </c>
      <c r="P1084" s="34">
        <f>J1084*N1084*O1084</f>
        <v>11</v>
      </c>
      <c r="Q1084" s="34">
        <f>L1084*M1084*N1084</f>
        <v>11</v>
      </c>
      <c r="R1084" s="34">
        <f>P1084+Q1084</f>
        <v>22</v>
      </c>
      <c r="S1084" s="31"/>
    </row>
    <row r="1085" spans="1:19" ht="20.100000000000001" customHeight="1" outlineLevel="2">
      <c r="A1085" s="33" t="s">
        <v>609</v>
      </c>
      <c r="B1085" s="41" t="s">
        <v>1044</v>
      </c>
      <c r="C1085" s="33" t="s">
        <v>611</v>
      </c>
      <c r="D1085" s="70" t="s">
        <v>662</v>
      </c>
      <c r="E1085" s="47">
        <v>3</v>
      </c>
      <c r="F1085" s="33" t="s">
        <v>112</v>
      </c>
      <c r="G1085" s="41" t="s">
        <v>626</v>
      </c>
      <c r="H1085" s="44">
        <v>56</v>
      </c>
      <c r="I1085" s="48">
        <v>48</v>
      </c>
      <c r="J1085" s="48">
        <v>30</v>
      </c>
      <c r="K1085" s="44">
        <v>0</v>
      </c>
      <c r="L1085" s="44">
        <v>18</v>
      </c>
      <c r="M1085" s="109">
        <v>1</v>
      </c>
      <c r="N1085" s="92">
        <f>IF(H1085&lt;25,1,1+(H1085-25)/H1085)</f>
        <v>1.5535714285714286</v>
      </c>
      <c r="O1085" s="109">
        <v>1</v>
      </c>
      <c r="P1085" s="34">
        <f>J1085*N1085*O1085</f>
        <v>46.607142857142861</v>
      </c>
      <c r="Q1085" s="34">
        <f>L1085*M1085*N1085</f>
        <v>27.964285714285715</v>
      </c>
      <c r="R1085" s="34">
        <f>P1085+Q1085</f>
        <v>74.571428571428584</v>
      </c>
      <c r="S1085" s="31"/>
    </row>
    <row r="1086" spans="1:19" ht="20.100000000000001" customHeight="1" outlineLevel="2">
      <c r="A1086" s="33" t="s">
        <v>347</v>
      </c>
      <c r="B1086" s="41" t="s">
        <v>348</v>
      </c>
      <c r="C1086" s="33" t="s">
        <v>611</v>
      </c>
      <c r="D1086" s="70" t="s">
        <v>949</v>
      </c>
      <c r="E1086" s="47">
        <v>1</v>
      </c>
      <c r="F1086" s="33" t="s">
        <v>112</v>
      </c>
      <c r="G1086" s="41" t="s">
        <v>626</v>
      </c>
      <c r="H1086" s="44">
        <v>30</v>
      </c>
      <c r="I1086" s="48">
        <v>16</v>
      </c>
      <c r="J1086" s="48">
        <v>8</v>
      </c>
      <c r="K1086" s="48">
        <v>0</v>
      </c>
      <c r="L1086" s="48">
        <v>8</v>
      </c>
      <c r="M1086" s="109">
        <v>1</v>
      </c>
      <c r="N1086" s="92">
        <f>IF(H1086&lt;25,1,1+(H1086-25)/H1086)</f>
        <v>1.1666666666666667</v>
      </c>
      <c r="O1086" s="109">
        <v>1</v>
      </c>
      <c r="P1086" s="34">
        <f>J1086*N1086*O1086</f>
        <v>9.3333333333333339</v>
      </c>
      <c r="Q1086" s="34">
        <f>L1086*M1086*N1086</f>
        <v>9.3333333333333339</v>
      </c>
      <c r="R1086" s="34">
        <f>P1086+Q1086</f>
        <v>18.666666666666668</v>
      </c>
      <c r="S1086" s="31"/>
    </row>
    <row r="1087" spans="1:19" ht="20.100000000000001" customHeight="1" outlineLevel="2">
      <c r="A1087" s="65"/>
      <c r="B1087" s="66"/>
      <c r="C1087" s="65"/>
      <c r="D1087" s="70" t="s">
        <v>1719</v>
      </c>
      <c r="E1087" s="66"/>
      <c r="F1087" s="33" t="s">
        <v>112</v>
      </c>
      <c r="G1087" s="41" t="s">
        <v>1732</v>
      </c>
      <c r="H1087" s="56"/>
      <c r="I1087" s="67"/>
      <c r="J1087" s="67"/>
      <c r="K1087" s="67"/>
      <c r="L1087" s="67"/>
      <c r="M1087" s="112"/>
      <c r="N1087" s="118"/>
      <c r="O1087" s="112"/>
      <c r="P1087" s="69"/>
      <c r="Q1087" s="69"/>
      <c r="R1087" s="69">
        <v>20</v>
      </c>
      <c r="S1087" s="68" t="s">
        <v>1736</v>
      </c>
    </row>
    <row r="1088" spans="1:19" ht="20.100000000000001" customHeight="1" outlineLevel="2">
      <c r="A1088" s="65"/>
      <c r="B1088" s="66"/>
      <c r="C1088" s="65"/>
      <c r="D1088" s="70" t="s">
        <v>1702</v>
      </c>
      <c r="E1088" s="66"/>
      <c r="F1088" s="33" t="s">
        <v>112</v>
      </c>
      <c r="G1088" s="41" t="s">
        <v>1694</v>
      </c>
      <c r="H1088" s="56">
        <v>1</v>
      </c>
      <c r="I1088" s="67"/>
      <c r="J1088" s="67"/>
      <c r="K1088" s="67"/>
      <c r="L1088" s="67"/>
      <c r="M1088" s="112"/>
      <c r="N1088" s="118"/>
      <c r="O1088" s="112"/>
      <c r="P1088" s="69"/>
      <c r="Q1088" s="69"/>
      <c r="R1088" s="69">
        <f>2*H1088</f>
        <v>2</v>
      </c>
      <c r="S1088" s="68" t="s">
        <v>1703</v>
      </c>
    </row>
    <row r="1089" spans="1:19" ht="20.100000000000001" customHeight="1" outlineLevel="1">
      <c r="A1089" s="65"/>
      <c r="B1089" s="66"/>
      <c r="C1089" s="65"/>
      <c r="D1089" s="70"/>
      <c r="E1089" s="66"/>
      <c r="F1089" s="125" t="s">
        <v>1895</v>
      </c>
      <c r="G1089" s="41"/>
      <c r="H1089" s="56"/>
      <c r="I1089" s="67"/>
      <c r="J1089" s="67"/>
      <c r="K1089" s="67"/>
      <c r="L1089" s="67"/>
      <c r="M1089" s="112"/>
      <c r="N1089" s="118"/>
      <c r="O1089" s="112"/>
      <c r="P1089" s="69"/>
      <c r="Q1089" s="69"/>
      <c r="R1089" s="69">
        <f>SUBTOTAL(9,R1076:R1088)</f>
        <v>679.14444596129999</v>
      </c>
      <c r="S1089" s="68"/>
    </row>
    <row r="1090" spans="1:19" ht="20.100000000000001" customHeight="1" outlineLevel="2">
      <c r="A1090" s="35" t="s">
        <v>136</v>
      </c>
      <c r="B1090" s="41" t="s">
        <v>137</v>
      </c>
      <c r="C1090" s="33" t="s">
        <v>642</v>
      </c>
      <c r="D1090" s="70" t="s">
        <v>949</v>
      </c>
      <c r="E1090" s="40">
        <v>3</v>
      </c>
      <c r="F1090" s="33" t="s">
        <v>144</v>
      </c>
      <c r="G1090" s="41" t="s">
        <v>145</v>
      </c>
      <c r="H1090" s="99">
        <v>19</v>
      </c>
      <c r="I1090" s="49">
        <v>48</v>
      </c>
      <c r="J1090" s="49">
        <v>48</v>
      </c>
      <c r="K1090" s="43">
        <v>0</v>
      </c>
      <c r="L1090" s="49">
        <v>0</v>
      </c>
      <c r="M1090" s="109"/>
      <c r="N1090" s="92">
        <f>IF(H1090&lt;25,1,1+(H1090-25)/H1090)</f>
        <v>1</v>
      </c>
      <c r="O1090" s="109">
        <v>1</v>
      </c>
      <c r="P1090" s="34">
        <f>J1090*N1090*O1090</f>
        <v>48</v>
      </c>
      <c r="Q1090" s="34">
        <f>L1090*M1090*N1090</f>
        <v>0</v>
      </c>
      <c r="R1090" s="34">
        <f>P1090+Q1090</f>
        <v>48</v>
      </c>
      <c r="S1090" s="31"/>
    </row>
    <row r="1091" spans="1:19" ht="20.100000000000001" customHeight="1" outlineLevel="2">
      <c r="A1091" s="57" t="s">
        <v>1270</v>
      </c>
      <c r="B1091" s="60" t="s">
        <v>1271</v>
      </c>
      <c r="C1091" s="57" t="s">
        <v>1504</v>
      </c>
      <c r="D1091" s="70" t="s">
        <v>1502</v>
      </c>
      <c r="E1091" s="62" t="s">
        <v>1444</v>
      </c>
      <c r="F1091" s="33" t="s">
        <v>144</v>
      </c>
      <c r="G1091" s="41" t="s">
        <v>1536</v>
      </c>
      <c r="H1091" s="87" t="s">
        <v>1445</v>
      </c>
      <c r="I1091" s="56" t="s">
        <v>1494</v>
      </c>
      <c r="J1091" s="56" t="s">
        <v>1496</v>
      </c>
      <c r="K1091" s="56" t="s">
        <v>1494</v>
      </c>
      <c r="L1091" s="56" t="s">
        <v>1496</v>
      </c>
      <c r="M1091" s="56">
        <v>1</v>
      </c>
      <c r="N1091" s="92"/>
      <c r="O1091" s="112"/>
      <c r="P1091" s="69"/>
      <c r="Q1091" s="69"/>
      <c r="R1091" s="69">
        <v>16</v>
      </c>
      <c r="S1091" s="68" t="s">
        <v>1498</v>
      </c>
    </row>
    <row r="1092" spans="1:19" ht="20.100000000000001" customHeight="1" outlineLevel="2">
      <c r="A1092" s="33" t="s">
        <v>404</v>
      </c>
      <c r="B1092" s="41" t="s">
        <v>405</v>
      </c>
      <c r="C1092" s="33" t="s">
        <v>611</v>
      </c>
      <c r="D1092" s="70" t="s">
        <v>949</v>
      </c>
      <c r="E1092" s="47">
        <v>3</v>
      </c>
      <c r="F1092" s="33" t="s">
        <v>144</v>
      </c>
      <c r="G1092" s="41" t="s">
        <v>145</v>
      </c>
      <c r="H1092" s="44">
        <v>80</v>
      </c>
      <c r="I1092" s="48">
        <v>48</v>
      </c>
      <c r="J1092" s="48">
        <v>48</v>
      </c>
      <c r="K1092" s="48">
        <v>0</v>
      </c>
      <c r="L1092" s="48">
        <v>0</v>
      </c>
      <c r="M1092" s="109"/>
      <c r="N1092" s="92">
        <f>IF(H1092&lt;25,1,1+(H1092-25)/H1092)</f>
        <v>1.6875</v>
      </c>
      <c r="O1092" s="109">
        <v>1</v>
      </c>
      <c r="P1092" s="34">
        <f>J1092*N1092*O1092</f>
        <v>81</v>
      </c>
      <c r="Q1092" s="34">
        <f>L1092*M1092*N1092</f>
        <v>0</v>
      </c>
      <c r="R1092" s="34">
        <f>P1092+Q1092</f>
        <v>81</v>
      </c>
      <c r="S1092" s="31"/>
    </row>
    <row r="1093" spans="1:19" ht="20.100000000000001" customHeight="1" outlineLevel="2">
      <c r="A1093" s="57" t="s">
        <v>1276</v>
      </c>
      <c r="B1093" s="60" t="s">
        <v>1277</v>
      </c>
      <c r="C1093" s="57" t="s">
        <v>1509</v>
      </c>
      <c r="D1093" s="70" t="s">
        <v>1502</v>
      </c>
      <c r="E1093" s="62" t="s">
        <v>1444</v>
      </c>
      <c r="F1093" s="33" t="s">
        <v>144</v>
      </c>
      <c r="G1093" s="41" t="s">
        <v>1536</v>
      </c>
      <c r="H1093" s="87">
        <v>72</v>
      </c>
      <c r="I1093" s="56" t="s">
        <v>1494</v>
      </c>
      <c r="J1093" s="56" t="s">
        <v>1495</v>
      </c>
      <c r="K1093" s="56" t="s">
        <v>1494</v>
      </c>
      <c r="L1093" s="56" t="s">
        <v>1495</v>
      </c>
      <c r="M1093" s="56">
        <v>1</v>
      </c>
      <c r="N1093" s="92"/>
      <c r="O1093" s="112"/>
      <c r="P1093" s="69"/>
      <c r="Q1093" s="69"/>
      <c r="R1093" s="69">
        <v>26.444444444444443</v>
      </c>
      <c r="S1093" s="68" t="s">
        <v>1498</v>
      </c>
    </row>
    <row r="1094" spans="1:19" ht="20.100000000000001" customHeight="1" outlineLevel="2">
      <c r="A1094" s="65"/>
      <c r="B1094" s="66"/>
      <c r="C1094" s="24" t="s">
        <v>642</v>
      </c>
      <c r="D1094" s="70" t="s">
        <v>1223</v>
      </c>
      <c r="E1094" s="55">
        <v>14</v>
      </c>
      <c r="F1094" s="33" t="s">
        <v>144</v>
      </c>
      <c r="G1094" s="41" t="s">
        <v>145</v>
      </c>
      <c r="H1094" s="90">
        <v>3</v>
      </c>
      <c r="I1094" s="67"/>
      <c r="J1094" s="67"/>
      <c r="K1094" s="67"/>
      <c r="L1094" s="67"/>
      <c r="M1094" s="112"/>
      <c r="N1094" s="92">
        <f>IF(H1094&lt;25,1,1+(H1094-25)/H1094)</f>
        <v>1</v>
      </c>
      <c r="O1094" s="112"/>
      <c r="P1094" s="69"/>
      <c r="Q1094" s="69"/>
      <c r="R1094" s="55">
        <f>0.3*13*H1094</f>
        <v>11.7</v>
      </c>
      <c r="S1094" s="68" t="s">
        <v>1235</v>
      </c>
    </row>
    <row r="1095" spans="1:19" ht="20.100000000000001" customHeight="1" outlineLevel="2">
      <c r="A1095" s="65"/>
      <c r="B1095" s="66"/>
      <c r="C1095" s="65"/>
      <c r="D1095" s="70" t="s">
        <v>1702</v>
      </c>
      <c r="E1095" s="66"/>
      <c r="F1095" s="33" t="s">
        <v>144</v>
      </c>
      <c r="G1095" s="41" t="s">
        <v>783</v>
      </c>
      <c r="H1095" s="56">
        <v>8</v>
      </c>
      <c r="I1095" s="67"/>
      <c r="J1095" s="67"/>
      <c r="K1095" s="67"/>
      <c r="L1095" s="67"/>
      <c r="M1095" s="112"/>
      <c r="N1095" s="118"/>
      <c r="O1095" s="112"/>
      <c r="P1095" s="69"/>
      <c r="Q1095" s="69"/>
      <c r="R1095" s="69">
        <f>2*H1095</f>
        <v>16</v>
      </c>
      <c r="S1095" s="68" t="s">
        <v>1703</v>
      </c>
    </row>
    <row r="1096" spans="1:19" ht="20.100000000000001" customHeight="1" outlineLevel="2">
      <c r="A1096" s="24"/>
      <c r="B1096" s="41"/>
      <c r="C1096" s="33" t="s">
        <v>611</v>
      </c>
      <c r="D1096" s="70" t="s">
        <v>593</v>
      </c>
      <c r="E1096" s="55"/>
      <c r="F1096" s="33" t="s">
        <v>144</v>
      </c>
      <c r="G1096" s="41" t="s">
        <v>783</v>
      </c>
      <c r="H1096" s="56">
        <v>3</v>
      </c>
      <c r="I1096" s="56"/>
      <c r="J1096" s="56"/>
      <c r="K1096" s="56"/>
      <c r="L1096" s="56"/>
      <c r="M1096" s="56"/>
      <c r="N1096" s="56"/>
      <c r="O1096" s="56"/>
      <c r="P1096" s="24"/>
      <c r="Q1096" s="55"/>
      <c r="R1096" s="54">
        <f>H1096*14</f>
        <v>42</v>
      </c>
      <c r="S1096" s="24"/>
    </row>
    <row r="1097" spans="1:19" ht="20.100000000000001" customHeight="1" outlineLevel="1">
      <c r="A1097" s="24"/>
      <c r="B1097" s="41"/>
      <c r="C1097" s="33"/>
      <c r="D1097" s="70"/>
      <c r="E1097" s="55"/>
      <c r="F1097" s="125" t="s">
        <v>1896</v>
      </c>
      <c r="G1097" s="41"/>
      <c r="H1097" s="56"/>
      <c r="I1097" s="56"/>
      <c r="J1097" s="56"/>
      <c r="K1097" s="56"/>
      <c r="L1097" s="56"/>
      <c r="M1097" s="56"/>
      <c r="N1097" s="56"/>
      <c r="O1097" s="56"/>
      <c r="P1097" s="24"/>
      <c r="Q1097" s="55"/>
      <c r="R1097" s="54">
        <f>SUBTOTAL(9,R1090:R1096)</f>
        <v>241.14444444444445</v>
      </c>
      <c r="S1097" s="24"/>
    </row>
    <row r="1098" spans="1:19" ht="20.100000000000001" customHeight="1" outlineLevel="2">
      <c r="A1098" s="33" t="s">
        <v>599</v>
      </c>
      <c r="B1098" s="41" t="s">
        <v>1046</v>
      </c>
      <c r="C1098" s="33" t="s">
        <v>611</v>
      </c>
      <c r="D1098" s="70" t="s">
        <v>662</v>
      </c>
      <c r="E1098" s="47">
        <v>2</v>
      </c>
      <c r="F1098" s="33" t="s">
        <v>48</v>
      </c>
      <c r="G1098" s="41" t="s">
        <v>49</v>
      </c>
      <c r="H1098" s="44">
        <v>12</v>
      </c>
      <c r="I1098" s="48">
        <v>32</v>
      </c>
      <c r="J1098" s="48">
        <v>32</v>
      </c>
      <c r="K1098" s="48">
        <v>0</v>
      </c>
      <c r="L1098" s="48">
        <v>0</v>
      </c>
      <c r="M1098" s="109"/>
      <c r="N1098" s="92">
        <f>IF(H1098&lt;25,1,1+(H1098-25)/H1098)</f>
        <v>1</v>
      </c>
      <c r="O1098" s="109">
        <v>1</v>
      </c>
      <c r="P1098" s="34">
        <f>J1098*N1098*O1098</f>
        <v>32</v>
      </c>
      <c r="Q1098" s="34">
        <f>L1098*M1098*N1098</f>
        <v>0</v>
      </c>
      <c r="R1098" s="34">
        <f>P1098+Q1098</f>
        <v>32</v>
      </c>
      <c r="S1098" s="31"/>
    </row>
    <row r="1099" spans="1:19" ht="20.100000000000001" customHeight="1" outlineLevel="2">
      <c r="A1099" s="33" t="s">
        <v>46</v>
      </c>
      <c r="B1099" s="41" t="s">
        <v>47</v>
      </c>
      <c r="C1099" s="33" t="s">
        <v>642</v>
      </c>
      <c r="D1099" s="70" t="s">
        <v>949</v>
      </c>
      <c r="E1099" s="47">
        <v>2</v>
      </c>
      <c r="F1099" s="33" t="s">
        <v>48</v>
      </c>
      <c r="G1099" s="41" t="s">
        <v>49</v>
      </c>
      <c r="H1099" s="48">
        <v>13</v>
      </c>
      <c r="I1099" s="48">
        <v>32</v>
      </c>
      <c r="J1099" s="48">
        <v>32</v>
      </c>
      <c r="K1099" s="48">
        <v>0</v>
      </c>
      <c r="L1099" s="48">
        <v>0</v>
      </c>
      <c r="M1099" s="109"/>
      <c r="N1099" s="92">
        <f>IF(H1099&lt;25,1,1+(H1099-25)/H1099)</f>
        <v>1</v>
      </c>
      <c r="O1099" s="109">
        <v>1</v>
      </c>
      <c r="P1099" s="34">
        <f>J1099*N1099*O1099</f>
        <v>32</v>
      </c>
      <c r="Q1099" s="34">
        <f>L1099*M1099*N1099</f>
        <v>0</v>
      </c>
      <c r="R1099" s="34">
        <f>P1099+Q1099</f>
        <v>32</v>
      </c>
      <c r="S1099" s="31"/>
    </row>
    <row r="1100" spans="1:19" ht="20.100000000000001" customHeight="1" outlineLevel="2">
      <c r="A1100" s="57" t="s">
        <v>1083</v>
      </c>
      <c r="B1100" s="60" t="s">
        <v>1084</v>
      </c>
      <c r="C1100" s="57" t="s">
        <v>1081</v>
      </c>
      <c r="D1100" s="70" t="s">
        <v>1082</v>
      </c>
      <c r="E1100" s="62">
        <v>2</v>
      </c>
      <c r="F1100" s="33" t="s">
        <v>48</v>
      </c>
      <c r="G1100" s="41" t="s">
        <v>1152</v>
      </c>
      <c r="H1100" s="87">
        <v>35</v>
      </c>
      <c r="I1100" s="56">
        <v>0</v>
      </c>
      <c r="J1100" s="56">
        <v>0</v>
      </c>
      <c r="K1100" s="56">
        <v>0</v>
      </c>
      <c r="L1100" s="56">
        <v>0</v>
      </c>
      <c r="M1100" s="56"/>
      <c r="N1100" s="92">
        <f>IF(H1100&lt;25,1,1+(H1100-25)/H1100)</f>
        <v>1.2857142857142856</v>
      </c>
      <c r="O1100" s="117">
        <v>1</v>
      </c>
      <c r="P1100" s="24"/>
      <c r="Q1100" s="64">
        <f>N1100*E1100*32</f>
        <v>82.285714285714278</v>
      </c>
      <c r="R1100" s="64">
        <f>P1100+Q1100</f>
        <v>82.285714285714278</v>
      </c>
      <c r="S1100" s="24"/>
    </row>
    <row r="1101" spans="1:19" ht="20.100000000000001" customHeight="1" outlineLevel="2">
      <c r="A1101" s="24"/>
      <c r="B1101" s="41" t="s">
        <v>1047</v>
      </c>
      <c r="C1101" s="24"/>
      <c r="D1101" s="70" t="s">
        <v>822</v>
      </c>
      <c r="E1101" s="55"/>
      <c r="F1101" s="33" t="s">
        <v>48</v>
      </c>
      <c r="G1101" s="41" t="s">
        <v>49</v>
      </c>
      <c r="H1101" s="56"/>
      <c r="I1101" s="56"/>
      <c r="J1101" s="56"/>
      <c r="K1101" s="56"/>
      <c r="L1101" s="56"/>
      <c r="M1101" s="56"/>
      <c r="N1101" s="56"/>
      <c r="O1101" s="56"/>
      <c r="P1101" s="24"/>
      <c r="Q1101" s="55"/>
      <c r="R1101" s="55">
        <v>15</v>
      </c>
      <c r="S1101" s="24"/>
    </row>
    <row r="1102" spans="1:19" ht="20.100000000000001" customHeight="1" outlineLevel="2">
      <c r="A1102" s="65"/>
      <c r="B1102" s="66"/>
      <c r="C1102" s="24" t="s">
        <v>642</v>
      </c>
      <c r="D1102" s="70" t="s">
        <v>1223</v>
      </c>
      <c r="E1102" s="55">
        <v>14</v>
      </c>
      <c r="F1102" s="33" t="s">
        <v>48</v>
      </c>
      <c r="G1102" s="41" t="s">
        <v>49</v>
      </c>
      <c r="H1102" s="90">
        <v>3</v>
      </c>
      <c r="I1102" s="67"/>
      <c r="J1102" s="67"/>
      <c r="K1102" s="67"/>
      <c r="L1102" s="67"/>
      <c r="M1102" s="112"/>
      <c r="N1102" s="92">
        <f>IF(H1102&lt;25,1,1+(H1102-25)/H1102)</f>
        <v>1</v>
      </c>
      <c r="O1102" s="112"/>
      <c r="P1102" s="69"/>
      <c r="Q1102" s="69"/>
      <c r="R1102" s="55">
        <f>0.3*13*H1102</f>
        <v>11.7</v>
      </c>
      <c r="S1102" s="68" t="s">
        <v>1235</v>
      </c>
    </row>
    <row r="1103" spans="1:19" ht="20.100000000000001" customHeight="1" outlineLevel="2">
      <c r="A1103" s="65"/>
      <c r="B1103" s="66"/>
      <c r="C1103" s="65"/>
      <c r="D1103" s="70" t="s">
        <v>1702</v>
      </c>
      <c r="E1103" s="66"/>
      <c r="F1103" s="33" t="s">
        <v>48</v>
      </c>
      <c r="G1103" s="41" t="s">
        <v>784</v>
      </c>
      <c r="H1103" s="56">
        <v>5</v>
      </c>
      <c r="I1103" s="67"/>
      <c r="J1103" s="67"/>
      <c r="K1103" s="67"/>
      <c r="L1103" s="67"/>
      <c r="M1103" s="112"/>
      <c r="N1103" s="118"/>
      <c r="O1103" s="112"/>
      <c r="P1103" s="69"/>
      <c r="Q1103" s="69"/>
      <c r="R1103" s="69">
        <f>2*H1103</f>
        <v>10</v>
      </c>
      <c r="S1103" s="68" t="s">
        <v>1703</v>
      </c>
    </row>
    <row r="1104" spans="1:19" ht="20.100000000000001" customHeight="1" outlineLevel="2">
      <c r="A1104" s="24"/>
      <c r="B1104" s="41"/>
      <c r="C1104" s="33" t="s">
        <v>611</v>
      </c>
      <c r="D1104" s="70" t="s">
        <v>593</v>
      </c>
      <c r="E1104" s="55"/>
      <c r="F1104" s="33" t="s">
        <v>48</v>
      </c>
      <c r="G1104" s="41" t="s">
        <v>784</v>
      </c>
      <c r="H1104" s="56">
        <v>3</v>
      </c>
      <c r="I1104" s="56"/>
      <c r="J1104" s="56"/>
      <c r="K1104" s="56"/>
      <c r="L1104" s="56"/>
      <c r="M1104" s="56"/>
      <c r="N1104" s="56"/>
      <c r="O1104" s="56"/>
      <c r="P1104" s="24"/>
      <c r="Q1104" s="55"/>
      <c r="R1104" s="54">
        <f>H1104*14</f>
        <v>42</v>
      </c>
      <c r="S1104" s="24"/>
    </row>
    <row r="1105" spans="1:19" ht="20.100000000000001" customHeight="1" outlineLevel="1">
      <c r="A1105" s="24"/>
      <c r="B1105" s="41"/>
      <c r="C1105" s="33"/>
      <c r="D1105" s="70"/>
      <c r="E1105" s="55"/>
      <c r="F1105" s="125" t="s">
        <v>1897</v>
      </c>
      <c r="G1105" s="41"/>
      <c r="H1105" s="56"/>
      <c r="I1105" s="56"/>
      <c r="J1105" s="56"/>
      <c r="K1105" s="56"/>
      <c r="L1105" s="56"/>
      <c r="M1105" s="56"/>
      <c r="N1105" s="56"/>
      <c r="O1105" s="56"/>
      <c r="P1105" s="24"/>
      <c r="Q1105" s="55"/>
      <c r="R1105" s="54">
        <f>SUBTOTAL(9,R1098:R1104)</f>
        <v>224.98571428571427</v>
      </c>
      <c r="S1105" s="24"/>
    </row>
    <row r="1106" spans="1:19" ht="20.100000000000001" customHeight="1" outlineLevel="2">
      <c r="A1106" s="65"/>
      <c r="B1106" s="66"/>
      <c r="C1106" s="24" t="s">
        <v>642</v>
      </c>
      <c r="D1106" s="70" t="s">
        <v>1223</v>
      </c>
      <c r="E1106" s="55">
        <v>14</v>
      </c>
      <c r="F1106" s="33" t="s">
        <v>1175</v>
      </c>
      <c r="G1106" s="41" t="s">
        <v>785</v>
      </c>
      <c r="H1106" s="90">
        <v>2</v>
      </c>
      <c r="I1106" s="67"/>
      <c r="J1106" s="67"/>
      <c r="K1106" s="67"/>
      <c r="L1106" s="67"/>
      <c r="M1106" s="112"/>
      <c r="N1106" s="92">
        <f>IF(H1106&lt;25,1,1+(H1106-25)/H1106)</f>
        <v>1</v>
      </c>
      <c r="O1106" s="112"/>
      <c r="P1106" s="69"/>
      <c r="Q1106" s="69"/>
      <c r="R1106" s="55">
        <f>0.3*13*H1106</f>
        <v>7.8</v>
      </c>
      <c r="S1106" s="24" t="s">
        <v>1235</v>
      </c>
    </row>
    <row r="1107" spans="1:19" ht="20.100000000000001" customHeight="1" outlineLevel="2">
      <c r="A1107" s="65"/>
      <c r="B1107" s="66"/>
      <c r="C1107" s="65"/>
      <c r="D1107" s="70" t="s">
        <v>1702</v>
      </c>
      <c r="E1107" s="66"/>
      <c r="F1107" s="33" t="s">
        <v>1175</v>
      </c>
      <c r="G1107" s="41" t="s">
        <v>785</v>
      </c>
      <c r="H1107" s="56">
        <v>4</v>
      </c>
      <c r="I1107" s="67"/>
      <c r="J1107" s="67"/>
      <c r="K1107" s="67"/>
      <c r="L1107" s="67"/>
      <c r="M1107" s="112"/>
      <c r="N1107" s="118"/>
      <c r="O1107" s="112"/>
      <c r="P1107" s="69"/>
      <c r="Q1107" s="69"/>
      <c r="R1107" s="69">
        <f>2*H1107</f>
        <v>8</v>
      </c>
      <c r="S1107" s="68" t="s">
        <v>1703</v>
      </c>
    </row>
    <row r="1108" spans="1:19" ht="20.100000000000001" customHeight="1" outlineLevel="2">
      <c r="A1108" s="24"/>
      <c r="B1108" s="41"/>
      <c r="C1108" s="33" t="s">
        <v>611</v>
      </c>
      <c r="D1108" s="70" t="s">
        <v>593</v>
      </c>
      <c r="E1108" s="55"/>
      <c r="F1108" s="33" t="s">
        <v>1175</v>
      </c>
      <c r="G1108" s="41" t="s">
        <v>785</v>
      </c>
      <c r="H1108" s="56">
        <v>1</v>
      </c>
      <c r="I1108" s="56"/>
      <c r="J1108" s="56"/>
      <c r="K1108" s="56"/>
      <c r="L1108" s="56"/>
      <c r="M1108" s="56"/>
      <c r="N1108" s="56"/>
      <c r="O1108" s="56"/>
      <c r="P1108" s="24"/>
      <c r="Q1108" s="55"/>
      <c r="R1108" s="54">
        <f>H1108*14</f>
        <v>14</v>
      </c>
      <c r="S1108" s="24"/>
    </row>
    <row r="1109" spans="1:19" ht="20.100000000000001" customHeight="1" outlineLevel="1">
      <c r="A1109" s="24"/>
      <c r="B1109" s="41"/>
      <c r="C1109" s="33"/>
      <c r="D1109" s="70"/>
      <c r="E1109" s="55"/>
      <c r="F1109" s="125" t="s">
        <v>1898</v>
      </c>
      <c r="G1109" s="41"/>
      <c r="H1109" s="56"/>
      <c r="I1109" s="56"/>
      <c r="J1109" s="56"/>
      <c r="K1109" s="56"/>
      <c r="L1109" s="56"/>
      <c r="M1109" s="56"/>
      <c r="N1109" s="56"/>
      <c r="O1109" s="56"/>
      <c r="P1109" s="24"/>
      <c r="Q1109" s="55"/>
      <c r="R1109" s="54">
        <f>SUBTOTAL(9,R1106:R1108)</f>
        <v>29.8</v>
      </c>
      <c r="S1109" s="24"/>
    </row>
    <row r="1110" spans="1:19" ht="20.100000000000001" customHeight="1" outlineLevel="2">
      <c r="A1110" s="35" t="s">
        <v>19</v>
      </c>
      <c r="B1110" s="41" t="s">
        <v>20</v>
      </c>
      <c r="C1110" s="33" t="s">
        <v>642</v>
      </c>
      <c r="D1110" s="70" t="s">
        <v>949</v>
      </c>
      <c r="E1110" s="40">
        <v>3</v>
      </c>
      <c r="F1110" s="33" t="s">
        <v>125</v>
      </c>
      <c r="G1110" s="41" t="s">
        <v>126</v>
      </c>
      <c r="H1110" s="99">
        <v>18</v>
      </c>
      <c r="I1110" s="49">
        <v>48</v>
      </c>
      <c r="J1110" s="49">
        <v>48</v>
      </c>
      <c r="K1110" s="48">
        <v>0</v>
      </c>
      <c r="L1110" s="48">
        <v>0</v>
      </c>
      <c r="M1110" s="109"/>
      <c r="N1110" s="92">
        <f>IF(H1110&lt;25,1,1+(H1110-25)/H1110)</f>
        <v>1</v>
      </c>
      <c r="O1110" s="109">
        <v>1</v>
      </c>
      <c r="P1110" s="34">
        <f>J1110*N1110*O1110</f>
        <v>48</v>
      </c>
      <c r="Q1110" s="34">
        <f>L1110*M1110*N1110</f>
        <v>0</v>
      </c>
      <c r="R1110" s="34">
        <f>P1110+Q1110</f>
        <v>48</v>
      </c>
      <c r="S1110" s="31"/>
    </row>
    <row r="1111" spans="1:19" ht="20.100000000000001" customHeight="1" outlineLevel="2">
      <c r="A1111" s="57" t="s">
        <v>1238</v>
      </c>
      <c r="B1111" s="60" t="s">
        <v>1239</v>
      </c>
      <c r="C1111" s="57" t="s">
        <v>1501</v>
      </c>
      <c r="D1111" s="70" t="s">
        <v>1502</v>
      </c>
      <c r="E1111" s="62" t="s">
        <v>1444</v>
      </c>
      <c r="F1111" s="33" t="s">
        <v>125</v>
      </c>
      <c r="G1111" s="41" t="s">
        <v>1503</v>
      </c>
      <c r="H1111" s="87" t="s">
        <v>1445</v>
      </c>
      <c r="I1111" s="56" t="s">
        <v>1494</v>
      </c>
      <c r="J1111" s="56" t="s">
        <v>1496</v>
      </c>
      <c r="K1111" s="56" t="s">
        <v>1494</v>
      </c>
      <c r="L1111" s="56" t="s">
        <v>1496</v>
      </c>
      <c r="M1111" s="56">
        <v>1</v>
      </c>
      <c r="N1111" s="92"/>
      <c r="O1111" s="112"/>
      <c r="P1111" s="69"/>
      <c r="Q1111" s="69"/>
      <c r="R1111" s="69">
        <v>16</v>
      </c>
      <c r="S1111" s="68" t="s">
        <v>1498</v>
      </c>
    </row>
    <row r="1112" spans="1:19" ht="20.100000000000001" customHeight="1" outlineLevel="2">
      <c r="A1112" s="65"/>
      <c r="B1112" s="66"/>
      <c r="C1112" s="24" t="s">
        <v>642</v>
      </c>
      <c r="D1112" s="70" t="s">
        <v>1221</v>
      </c>
      <c r="E1112" s="55">
        <v>14</v>
      </c>
      <c r="F1112" s="33" t="s">
        <v>125</v>
      </c>
      <c r="G1112" s="41" t="s">
        <v>126</v>
      </c>
      <c r="H1112" s="90">
        <v>2</v>
      </c>
      <c r="I1112" s="67"/>
      <c r="J1112" s="67"/>
      <c r="K1112" s="67"/>
      <c r="L1112" s="67"/>
      <c r="M1112" s="112"/>
      <c r="N1112" s="92">
        <f>IF(H1112&lt;25,1,1+(H1112-25)/H1112)</f>
        <v>1</v>
      </c>
      <c r="O1112" s="112"/>
      <c r="P1112" s="69"/>
      <c r="Q1112" s="69"/>
      <c r="R1112" s="55">
        <f>0.3*13*H1112</f>
        <v>7.8</v>
      </c>
      <c r="S1112" s="68" t="s">
        <v>1235</v>
      </c>
    </row>
    <row r="1113" spans="1:19" ht="20.100000000000001" customHeight="1" outlineLevel="2">
      <c r="A1113" s="65"/>
      <c r="B1113" s="66"/>
      <c r="C1113" s="65"/>
      <c r="D1113" s="70" t="s">
        <v>1702</v>
      </c>
      <c r="E1113" s="66"/>
      <c r="F1113" s="33" t="s">
        <v>125</v>
      </c>
      <c r="G1113" s="41" t="s">
        <v>786</v>
      </c>
      <c r="H1113" s="56">
        <v>5</v>
      </c>
      <c r="I1113" s="67"/>
      <c r="J1113" s="67"/>
      <c r="K1113" s="67"/>
      <c r="L1113" s="67"/>
      <c r="M1113" s="112"/>
      <c r="N1113" s="118"/>
      <c r="O1113" s="112"/>
      <c r="P1113" s="69"/>
      <c r="Q1113" s="69"/>
      <c r="R1113" s="69">
        <f>2*H1113</f>
        <v>10</v>
      </c>
      <c r="S1113" s="68" t="s">
        <v>1703</v>
      </c>
    </row>
    <row r="1114" spans="1:19" ht="20.100000000000001" customHeight="1" outlineLevel="2">
      <c r="A1114" s="24"/>
      <c r="B1114" s="41"/>
      <c r="C1114" s="33" t="s">
        <v>611</v>
      </c>
      <c r="D1114" s="70" t="s">
        <v>593</v>
      </c>
      <c r="E1114" s="55"/>
      <c r="F1114" s="33" t="s">
        <v>125</v>
      </c>
      <c r="G1114" s="41" t="s">
        <v>786</v>
      </c>
      <c r="H1114" s="56">
        <v>2</v>
      </c>
      <c r="I1114" s="56"/>
      <c r="J1114" s="56"/>
      <c r="K1114" s="56"/>
      <c r="L1114" s="56"/>
      <c r="M1114" s="56"/>
      <c r="N1114" s="56"/>
      <c r="O1114" s="56"/>
      <c r="P1114" s="24"/>
      <c r="Q1114" s="55"/>
      <c r="R1114" s="54">
        <f>H1114*14</f>
        <v>28</v>
      </c>
      <c r="S1114" s="24"/>
    </row>
    <row r="1115" spans="1:19" ht="20.100000000000001" customHeight="1" outlineLevel="1">
      <c r="A1115" s="24"/>
      <c r="B1115" s="41"/>
      <c r="C1115" s="33"/>
      <c r="D1115" s="70"/>
      <c r="E1115" s="55"/>
      <c r="F1115" s="125" t="s">
        <v>1899</v>
      </c>
      <c r="G1115" s="41"/>
      <c r="H1115" s="56"/>
      <c r="I1115" s="56"/>
      <c r="J1115" s="56"/>
      <c r="K1115" s="56"/>
      <c r="L1115" s="56"/>
      <c r="M1115" s="56"/>
      <c r="N1115" s="56"/>
      <c r="O1115" s="56"/>
      <c r="P1115" s="24"/>
      <c r="Q1115" s="55"/>
      <c r="R1115" s="54">
        <f>SUBTOTAL(9,R1110:R1114)</f>
        <v>109.8</v>
      </c>
      <c r="S1115" s="24"/>
    </row>
    <row r="1116" spans="1:19" ht="20.100000000000001" customHeight="1" outlineLevel="2">
      <c r="A1116" s="57" t="s">
        <v>1094</v>
      </c>
      <c r="B1116" s="60" t="s">
        <v>1095</v>
      </c>
      <c r="C1116" s="57" t="s">
        <v>611</v>
      </c>
      <c r="D1116" s="70" t="s">
        <v>1082</v>
      </c>
      <c r="E1116" s="62">
        <v>2</v>
      </c>
      <c r="F1116" s="33" t="s">
        <v>1096</v>
      </c>
      <c r="G1116" s="41" t="s">
        <v>1097</v>
      </c>
      <c r="H1116" s="87">
        <v>37</v>
      </c>
      <c r="I1116" s="56">
        <v>0</v>
      </c>
      <c r="J1116" s="56">
        <v>0</v>
      </c>
      <c r="K1116" s="56">
        <v>0</v>
      </c>
      <c r="L1116" s="56">
        <v>0</v>
      </c>
      <c r="M1116" s="56"/>
      <c r="N1116" s="92">
        <f>IF(H1116&lt;25,1,1+(H1116-25)/H1116)</f>
        <v>1.3243243243243243</v>
      </c>
      <c r="O1116" s="117">
        <v>1</v>
      </c>
      <c r="P1116" s="24"/>
      <c r="Q1116" s="64">
        <f>N1116*E1116*32</f>
        <v>84.756756756756758</v>
      </c>
      <c r="R1116" s="64">
        <f>P1116+Q1116</f>
        <v>84.756756756756758</v>
      </c>
      <c r="S1116" s="24"/>
    </row>
    <row r="1117" spans="1:19" ht="20.100000000000001" customHeight="1" outlineLevel="1">
      <c r="A1117" s="57"/>
      <c r="B1117" s="60"/>
      <c r="C1117" s="57"/>
      <c r="D1117" s="70"/>
      <c r="E1117" s="62"/>
      <c r="F1117" s="125" t="s">
        <v>1900</v>
      </c>
      <c r="G1117" s="41"/>
      <c r="H1117" s="87"/>
      <c r="I1117" s="56"/>
      <c r="J1117" s="56"/>
      <c r="K1117" s="56"/>
      <c r="L1117" s="56"/>
      <c r="M1117" s="56"/>
      <c r="N1117" s="92"/>
      <c r="O1117" s="117"/>
      <c r="P1117" s="24"/>
      <c r="Q1117" s="64"/>
      <c r="R1117" s="64">
        <f>SUBTOTAL(9,R1116:R1116)</f>
        <v>84.756756756756758</v>
      </c>
      <c r="S1117" s="24"/>
    </row>
    <row r="1118" spans="1:19" ht="20.100000000000001" customHeight="1" outlineLevel="2">
      <c r="A1118" s="33" t="s">
        <v>490</v>
      </c>
      <c r="B1118" s="41" t="s">
        <v>491</v>
      </c>
      <c r="C1118" s="33" t="s">
        <v>611</v>
      </c>
      <c r="D1118" s="70" t="s">
        <v>949</v>
      </c>
      <c r="E1118" s="47">
        <v>3</v>
      </c>
      <c r="F1118" s="33" t="s">
        <v>82</v>
      </c>
      <c r="G1118" s="41" t="s">
        <v>83</v>
      </c>
      <c r="H1118" s="44">
        <v>31</v>
      </c>
      <c r="I1118" s="48">
        <v>48</v>
      </c>
      <c r="J1118" s="48">
        <v>33</v>
      </c>
      <c r="K1118" s="48">
        <v>15</v>
      </c>
      <c r="L1118" s="48">
        <v>0</v>
      </c>
      <c r="M1118" s="109">
        <v>1</v>
      </c>
      <c r="N1118" s="92">
        <f>IF(H1118&lt;25,1,1+(H1118-25)/H1118)</f>
        <v>1.1935483870967742</v>
      </c>
      <c r="O1118" s="109">
        <v>1</v>
      </c>
      <c r="P1118" s="34">
        <f>J1118*N1118*O1118</f>
        <v>39.387096774193552</v>
      </c>
      <c r="Q1118" s="34">
        <f>K1118*M1118*N1118</f>
        <v>17.903225806451612</v>
      </c>
      <c r="R1118" s="34">
        <f>P1118+Q1118</f>
        <v>57.290322580645167</v>
      </c>
      <c r="S1118" s="31"/>
    </row>
    <row r="1119" spans="1:19" ht="20.100000000000001" customHeight="1" outlineLevel="2">
      <c r="A1119" s="33" t="s">
        <v>81</v>
      </c>
      <c r="B1119" s="41" t="s">
        <v>1048</v>
      </c>
      <c r="C1119" s="33" t="s">
        <v>642</v>
      </c>
      <c r="D1119" s="70" t="s">
        <v>949</v>
      </c>
      <c r="E1119" s="47">
        <v>3</v>
      </c>
      <c r="F1119" s="33" t="s">
        <v>82</v>
      </c>
      <c r="G1119" s="41" t="s">
        <v>83</v>
      </c>
      <c r="H1119" s="44">
        <v>46</v>
      </c>
      <c r="I1119" s="48">
        <v>48</v>
      </c>
      <c r="J1119" s="48">
        <v>48</v>
      </c>
      <c r="K1119" s="43">
        <v>0</v>
      </c>
      <c r="L1119" s="48">
        <v>0</v>
      </c>
      <c r="M1119" s="109"/>
      <c r="N1119" s="92">
        <f>IF(H1119&lt;25,1,1+(H1119-25)/H1119)</f>
        <v>1.4565217391304348</v>
      </c>
      <c r="O1119" s="109">
        <v>1.2</v>
      </c>
      <c r="P1119" s="34">
        <f>J1119*N1119*O1119</f>
        <v>83.895652173913049</v>
      </c>
      <c r="Q1119" s="34">
        <f>L1119*M1119*N1119</f>
        <v>0</v>
      </c>
      <c r="R1119" s="34">
        <f>P1119+Q1119</f>
        <v>83.895652173913049</v>
      </c>
      <c r="S1119" s="31"/>
    </row>
    <row r="1120" spans="1:19" ht="20.100000000000001" customHeight="1" outlineLevel="2">
      <c r="A1120" s="57" t="s">
        <v>1258</v>
      </c>
      <c r="B1120" s="60" t="s">
        <v>1259</v>
      </c>
      <c r="C1120" s="57" t="s">
        <v>1504</v>
      </c>
      <c r="D1120" s="70" t="s">
        <v>1502</v>
      </c>
      <c r="E1120" s="62" t="s">
        <v>1444</v>
      </c>
      <c r="F1120" s="33" t="s">
        <v>82</v>
      </c>
      <c r="G1120" s="41" t="s">
        <v>1523</v>
      </c>
      <c r="H1120" s="87" t="s">
        <v>1460</v>
      </c>
      <c r="I1120" s="56" t="s">
        <v>1494</v>
      </c>
      <c r="J1120" s="56" t="s">
        <v>1496</v>
      </c>
      <c r="K1120" s="56" t="s">
        <v>1494</v>
      </c>
      <c r="L1120" s="56" t="s">
        <v>1496</v>
      </c>
      <c r="M1120" s="56">
        <v>1</v>
      </c>
      <c r="N1120" s="92"/>
      <c r="O1120" s="112"/>
      <c r="P1120" s="69"/>
      <c r="Q1120" s="69"/>
      <c r="R1120" s="69">
        <v>23.48936170212766</v>
      </c>
      <c r="S1120" s="68" t="s">
        <v>1498</v>
      </c>
    </row>
    <row r="1121" spans="1:19" ht="20.100000000000001" customHeight="1" outlineLevel="2">
      <c r="A1121" s="58" t="s">
        <v>1102</v>
      </c>
      <c r="B1121" s="63" t="s">
        <v>1103</v>
      </c>
      <c r="C1121" s="57" t="s">
        <v>642</v>
      </c>
      <c r="D1121" s="70" t="s">
        <v>1082</v>
      </c>
      <c r="E1121" s="61">
        <v>1</v>
      </c>
      <c r="F1121" s="33" t="s">
        <v>82</v>
      </c>
      <c r="G1121" s="41" t="s">
        <v>83</v>
      </c>
      <c r="H1121" s="100">
        <v>5</v>
      </c>
      <c r="I1121" s="56">
        <v>0</v>
      </c>
      <c r="J1121" s="56">
        <v>0</v>
      </c>
      <c r="K1121" s="56">
        <v>0</v>
      </c>
      <c r="L1121" s="56">
        <v>0</v>
      </c>
      <c r="M1121" s="56"/>
      <c r="N1121" s="92">
        <f>IF(H1121&lt;25,1,1+(H1121-25)/H1121)</f>
        <v>1</v>
      </c>
      <c r="O1121" s="117">
        <v>1</v>
      </c>
      <c r="P1121" s="24"/>
      <c r="Q1121" s="64">
        <f>N1121*E1121*32</f>
        <v>32</v>
      </c>
      <c r="R1121" s="64">
        <f>P1121+Q1121</f>
        <v>32</v>
      </c>
      <c r="S1121" s="24"/>
    </row>
    <row r="1122" spans="1:19" ht="20.100000000000001" customHeight="1" outlineLevel="2">
      <c r="A1122" s="65"/>
      <c r="B1122" s="66"/>
      <c r="C1122" s="24" t="s">
        <v>642</v>
      </c>
      <c r="D1122" s="70" t="s">
        <v>1221</v>
      </c>
      <c r="E1122" s="55">
        <v>14</v>
      </c>
      <c r="F1122" s="33" t="s">
        <v>82</v>
      </c>
      <c r="G1122" s="41" t="s">
        <v>83</v>
      </c>
      <c r="H1122" s="90">
        <v>3</v>
      </c>
      <c r="I1122" s="67"/>
      <c r="J1122" s="67"/>
      <c r="K1122" s="67"/>
      <c r="L1122" s="67"/>
      <c r="M1122" s="112"/>
      <c r="N1122" s="92">
        <f>IF(H1122&lt;25,1,1+(H1122-25)/H1122)</f>
        <v>1</v>
      </c>
      <c r="O1122" s="112"/>
      <c r="P1122" s="69"/>
      <c r="Q1122" s="69"/>
      <c r="R1122" s="55">
        <f>0.3*13*H1122</f>
        <v>11.7</v>
      </c>
      <c r="S1122" s="24" t="s">
        <v>1235</v>
      </c>
    </row>
    <row r="1123" spans="1:19" ht="20.100000000000001" customHeight="1" outlineLevel="2">
      <c r="A1123" s="65"/>
      <c r="B1123" s="66"/>
      <c r="C1123" s="65"/>
      <c r="D1123" s="70" t="s">
        <v>1702</v>
      </c>
      <c r="E1123" s="66"/>
      <c r="F1123" s="33" t="s">
        <v>82</v>
      </c>
      <c r="G1123" s="41" t="s">
        <v>787</v>
      </c>
      <c r="H1123" s="56">
        <v>4</v>
      </c>
      <c r="I1123" s="67"/>
      <c r="J1123" s="67"/>
      <c r="K1123" s="67"/>
      <c r="L1123" s="67"/>
      <c r="M1123" s="112"/>
      <c r="N1123" s="118"/>
      <c r="O1123" s="112"/>
      <c r="P1123" s="69"/>
      <c r="Q1123" s="69"/>
      <c r="R1123" s="69">
        <f>2*H1123</f>
        <v>8</v>
      </c>
      <c r="S1123" s="68" t="s">
        <v>1703</v>
      </c>
    </row>
    <row r="1124" spans="1:19" ht="20.100000000000001" customHeight="1" outlineLevel="2">
      <c r="A1124" s="24"/>
      <c r="B1124" s="41"/>
      <c r="C1124" s="33" t="s">
        <v>611</v>
      </c>
      <c r="D1124" s="70" t="s">
        <v>593</v>
      </c>
      <c r="E1124" s="55"/>
      <c r="F1124" s="33" t="s">
        <v>82</v>
      </c>
      <c r="G1124" s="41" t="s">
        <v>787</v>
      </c>
      <c r="H1124" s="56">
        <v>4</v>
      </c>
      <c r="I1124" s="56"/>
      <c r="J1124" s="56"/>
      <c r="K1124" s="56"/>
      <c r="L1124" s="56"/>
      <c r="M1124" s="56"/>
      <c r="N1124" s="56"/>
      <c r="O1124" s="56"/>
      <c r="P1124" s="24"/>
      <c r="Q1124" s="55"/>
      <c r="R1124" s="54">
        <f>H1124*14</f>
        <v>56</v>
      </c>
      <c r="S1124" s="24"/>
    </row>
    <row r="1125" spans="1:19" ht="20.100000000000001" customHeight="1" outlineLevel="1">
      <c r="A1125" s="24"/>
      <c r="B1125" s="41"/>
      <c r="C1125" s="33"/>
      <c r="D1125" s="70"/>
      <c r="E1125" s="55"/>
      <c r="F1125" s="125" t="s">
        <v>1901</v>
      </c>
      <c r="G1125" s="41"/>
      <c r="H1125" s="56"/>
      <c r="I1125" s="56"/>
      <c r="J1125" s="56"/>
      <c r="K1125" s="56"/>
      <c r="L1125" s="56"/>
      <c r="M1125" s="56"/>
      <c r="N1125" s="56"/>
      <c r="O1125" s="56"/>
      <c r="P1125" s="24"/>
      <c r="Q1125" s="55"/>
      <c r="R1125" s="54">
        <f>SUBTOTAL(9,R1118:R1124)</f>
        <v>272.37533645668589</v>
      </c>
      <c r="S1125" s="24"/>
    </row>
    <row r="1126" spans="1:19" ht="20.100000000000001" customHeight="1" outlineLevel="2">
      <c r="A1126" s="35" t="s">
        <v>21</v>
      </c>
      <c r="B1126" s="41" t="s">
        <v>22</v>
      </c>
      <c r="C1126" s="33" t="s">
        <v>642</v>
      </c>
      <c r="D1126" s="70" t="s">
        <v>949</v>
      </c>
      <c r="E1126" s="40">
        <v>3</v>
      </c>
      <c r="F1126" s="33" t="s">
        <v>29</v>
      </c>
      <c r="G1126" s="41" t="s">
        <v>30</v>
      </c>
      <c r="H1126" s="99">
        <v>35</v>
      </c>
      <c r="I1126" s="49">
        <v>48</v>
      </c>
      <c r="J1126" s="49">
        <v>48</v>
      </c>
      <c r="K1126" s="48">
        <v>0</v>
      </c>
      <c r="L1126" s="48">
        <v>0</v>
      </c>
      <c r="M1126" s="109"/>
      <c r="N1126" s="92">
        <f>IF(H1126&lt;25,1,1+(H1126-25)/H1126)</f>
        <v>1.2857142857142856</v>
      </c>
      <c r="O1126" s="109">
        <v>1</v>
      </c>
      <c r="P1126" s="34">
        <f>J1126*N1126*O1126</f>
        <v>61.714285714285708</v>
      </c>
      <c r="Q1126" s="34">
        <f>L1126*M1126*N1126</f>
        <v>0</v>
      </c>
      <c r="R1126" s="34">
        <f>P1126+Q1126</f>
        <v>61.714285714285708</v>
      </c>
      <c r="S1126" s="31"/>
    </row>
    <row r="1127" spans="1:19" ht="20.100000000000001" customHeight="1" outlineLevel="2">
      <c r="A1127" s="57" t="s">
        <v>1240</v>
      </c>
      <c r="B1127" s="60" t="s">
        <v>1241</v>
      </c>
      <c r="C1127" s="57" t="s">
        <v>1504</v>
      </c>
      <c r="D1127" s="70" t="s">
        <v>1502</v>
      </c>
      <c r="E1127" s="62" t="s">
        <v>1444</v>
      </c>
      <c r="F1127" s="33" t="s">
        <v>29</v>
      </c>
      <c r="G1127" s="41" t="s">
        <v>1506</v>
      </c>
      <c r="H1127" s="87" t="s">
        <v>1447</v>
      </c>
      <c r="I1127" s="56" t="s">
        <v>1494</v>
      </c>
      <c r="J1127" s="56" t="s">
        <v>1496</v>
      </c>
      <c r="K1127" s="56" t="s">
        <v>1494</v>
      </c>
      <c r="L1127" s="56" t="s">
        <v>1496</v>
      </c>
      <c r="M1127" s="56">
        <v>1</v>
      </c>
      <c r="N1127" s="92"/>
      <c r="O1127" s="112"/>
      <c r="P1127" s="69"/>
      <c r="Q1127" s="69"/>
      <c r="R1127" s="69">
        <v>19.096774193548388</v>
      </c>
      <c r="S1127" s="68" t="s">
        <v>1498</v>
      </c>
    </row>
    <row r="1128" spans="1:19" ht="20.100000000000001" customHeight="1" outlineLevel="2">
      <c r="A1128" s="24"/>
      <c r="B1128" s="41" t="s">
        <v>1049</v>
      </c>
      <c r="C1128" s="24"/>
      <c r="D1128" s="70" t="s">
        <v>822</v>
      </c>
      <c r="E1128" s="55"/>
      <c r="F1128" s="33" t="s">
        <v>29</v>
      </c>
      <c r="G1128" s="41" t="s">
        <v>30</v>
      </c>
      <c r="H1128" s="56"/>
      <c r="I1128" s="56"/>
      <c r="J1128" s="56"/>
      <c r="K1128" s="56"/>
      <c r="L1128" s="56"/>
      <c r="M1128" s="56"/>
      <c r="N1128" s="56"/>
      <c r="O1128" s="56"/>
      <c r="P1128" s="24"/>
      <c r="Q1128" s="55"/>
      <c r="R1128" s="55">
        <v>15</v>
      </c>
      <c r="S1128" s="24"/>
    </row>
    <row r="1129" spans="1:19" ht="20.100000000000001" customHeight="1" outlineLevel="2">
      <c r="A1129" s="33" t="s">
        <v>328</v>
      </c>
      <c r="B1129" s="41" t="s">
        <v>329</v>
      </c>
      <c r="C1129" s="33" t="s">
        <v>611</v>
      </c>
      <c r="D1129" s="70" t="s">
        <v>949</v>
      </c>
      <c r="E1129" s="47">
        <v>3</v>
      </c>
      <c r="F1129" s="33" t="s">
        <v>29</v>
      </c>
      <c r="G1129" s="41" t="s">
        <v>30</v>
      </c>
      <c r="H1129" s="44">
        <v>30</v>
      </c>
      <c r="I1129" s="48">
        <v>48</v>
      </c>
      <c r="J1129" s="48">
        <v>48</v>
      </c>
      <c r="K1129" s="48">
        <v>0</v>
      </c>
      <c r="L1129" s="48">
        <v>0</v>
      </c>
      <c r="M1129" s="109">
        <v>1</v>
      </c>
      <c r="N1129" s="92">
        <f>IF(H1129&lt;25,1,1+(H1129-25)/H1129)</f>
        <v>1.1666666666666667</v>
      </c>
      <c r="O1129" s="109">
        <v>1</v>
      </c>
      <c r="P1129" s="34">
        <f>J1129*N1129*O1129</f>
        <v>56</v>
      </c>
      <c r="Q1129" s="34">
        <f>K1129*M1129*N1129</f>
        <v>0</v>
      </c>
      <c r="R1129" s="34">
        <f>P1129+Q1129</f>
        <v>56</v>
      </c>
      <c r="S1129" s="31"/>
    </row>
    <row r="1130" spans="1:19" ht="20.100000000000001" customHeight="1" outlineLevel="2">
      <c r="A1130" s="57" t="s">
        <v>1378</v>
      </c>
      <c r="B1130" s="60" t="s">
        <v>1379</v>
      </c>
      <c r="C1130" s="57" t="s">
        <v>1509</v>
      </c>
      <c r="D1130" s="70" t="s">
        <v>1502</v>
      </c>
      <c r="E1130" s="62" t="s">
        <v>1444</v>
      </c>
      <c r="F1130" s="33" t="s">
        <v>29</v>
      </c>
      <c r="G1130" s="41" t="s">
        <v>1506</v>
      </c>
      <c r="H1130" s="87">
        <v>28</v>
      </c>
      <c r="I1130" s="56" t="s">
        <v>1494</v>
      </c>
      <c r="J1130" s="56" t="s">
        <v>1495</v>
      </c>
      <c r="K1130" s="56" t="s">
        <v>1494</v>
      </c>
      <c r="L1130" s="56" t="s">
        <v>1495</v>
      </c>
      <c r="M1130" s="56">
        <v>1</v>
      </c>
      <c r="N1130" s="92"/>
      <c r="O1130" s="112"/>
      <c r="P1130" s="69"/>
      <c r="Q1130" s="69"/>
      <c r="R1130" s="69">
        <v>17.714285714285715</v>
      </c>
      <c r="S1130" s="68" t="s">
        <v>1498</v>
      </c>
    </row>
    <row r="1131" spans="1:19" ht="20.100000000000001" customHeight="1" outlineLevel="2">
      <c r="A1131" s="24"/>
      <c r="B1131" s="55"/>
      <c r="C1131" s="24" t="s">
        <v>642</v>
      </c>
      <c r="D1131" s="70" t="s">
        <v>1223</v>
      </c>
      <c r="E1131" s="55">
        <v>14</v>
      </c>
      <c r="F1131" s="33" t="s">
        <v>29</v>
      </c>
      <c r="G1131" s="41" t="s">
        <v>30</v>
      </c>
      <c r="H1131" s="90">
        <v>3</v>
      </c>
      <c r="I1131" s="56"/>
      <c r="J1131" s="56"/>
      <c r="K1131" s="56"/>
      <c r="L1131" s="56"/>
      <c r="M1131" s="56"/>
      <c r="N1131" s="92">
        <f>IF(H1131&lt;25,1,1+(H1131-25)/H1131)</f>
        <v>1</v>
      </c>
      <c r="O1131" s="56"/>
      <c r="P1131" s="24"/>
      <c r="Q1131" s="55"/>
      <c r="R1131" s="55">
        <f>0.3*13*H1131</f>
        <v>11.7</v>
      </c>
      <c r="S1131" s="24" t="s">
        <v>1235</v>
      </c>
    </row>
    <row r="1132" spans="1:19" ht="20.100000000000001" customHeight="1" outlineLevel="2">
      <c r="A1132" s="65"/>
      <c r="B1132" s="66"/>
      <c r="C1132" s="65"/>
      <c r="D1132" s="70" t="s">
        <v>1719</v>
      </c>
      <c r="E1132" s="66"/>
      <c r="F1132" s="33" t="s">
        <v>29</v>
      </c>
      <c r="G1132" s="41" t="s">
        <v>1724</v>
      </c>
      <c r="H1132" s="56"/>
      <c r="I1132" s="67"/>
      <c r="J1132" s="67"/>
      <c r="K1132" s="67"/>
      <c r="L1132" s="67"/>
      <c r="M1132" s="112"/>
      <c r="N1132" s="118"/>
      <c r="O1132" s="112"/>
      <c r="P1132" s="69"/>
      <c r="Q1132" s="69"/>
      <c r="R1132" s="69">
        <v>30</v>
      </c>
      <c r="S1132" s="68" t="s">
        <v>1725</v>
      </c>
    </row>
    <row r="1133" spans="1:19" ht="20.100000000000001" customHeight="1" outlineLevel="2">
      <c r="A1133" s="65"/>
      <c r="B1133" s="66"/>
      <c r="C1133" s="65"/>
      <c r="D1133" s="70" t="s">
        <v>1702</v>
      </c>
      <c r="E1133" s="66"/>
      <c r="F1133" s="33" t="s">
        <v>29</v>
      </c>
      <c r="G1133" s="41" t="s">
        <v>788</v>
      </c>
      <c r="H1133" s="56">
        <v>6</v>
      </c>
      <c r="I1133" s="67"/>
      <c r="J1133" s="67"/>
      <c r="K1133" s="67"/>
      <c r="L1133" s="67"/>
      <c r="M1133" s="112"/>
      <c r="N1133" s="118"/>
      <c r="O1133" s="112"/>
      <c r="P1133" s="69"/>
      <c r="Q1133" s="69"/>
      <c r="R1133" s="69">
        <f>2*H1133</f>
        <v>12</v>
      </c>
      <c r="S1133" s="68" t="s">
        <v>1703</v>
      </c>
    </row>
    <row r="1134" spans="1:19" ht="20.100000000000001" customHeight="1" outlineLevel="2">
      <c r="A1134" s="24"/>
      <c r="B1134" s="41"/>
      <c r="C1134" s="33" t="s">
        <v>611</v>
      </c>
      <c r="D1134" s="70" t="s">
        <v>593</v>
      </c>
      <c r="E1134" s="55"/>
      <c r="F1134" s="33" t="s">
        <v>29</v>
      </c>
      <c r="G1134" s="41" t="s">
        <v>788</v>
      </c>
      <c r="H1134" s="56">
        <v>4</v>
      </c>
      <c r="I1134" s="56"/>
      <c r="J1134" s="56"/>
      <c r="K1134" s="56"/>
      <c r="L1134" s="56"/>
      <c r="M1134" s="56"/>
      <c r="N1134" s="56"/>
      <c r="O1134" s="56"/>
      <c r="P1134" s="24"/>
      <c r="Q1134" s="55"/>
      <c r="R1134" s="54">
        <f>H1134*14</f>
        <v>56</v>
      </c>
      <c r="S1134" s="24"/>
    </row>
    <row r="1135" spans="1:19" ht="20.100000000000001" customHeight="1" outlineLevel="1">
      <c r="A1135" s="24"/>
      <c r="B1135" s="41"/>
      <c r="C1135" s="33"/>
      <c r="D1135" s="70"/>
      <c r="E1135" s="55"/>
      <c r="F1135" s="125" t="s">
        <v>1902</v>
      </c>
      <c r="G1135" s="41"/>
      <c r="H1135" s="56"/>
      <c r="I1135" s="56"/>
      <c r="J1135" s="56"/>
      <c r="K1135" s="56"/>
      <c r="L1135" s="56"/>
      <c r="M1135" s="56"/>
      <c r="N1135" s="56"/>
      <c r="O1135" s="56"/>
      <c r="P1135" s="24"/>
      <c r="Q1135" s="55"/>
      <c r="R1135" s="54">
        <f>SUBTOTAL(9,R1126:R1134)</f>
        <v>279.22534562211979</v>
      </c>
      <c r="S1135" s="24"/>
    </row>
    <row r="1136" spans="1:19" ht="20.100000000000001" customHeight="1" outlineLevel="2">
      <c r="A1136" s="35" t="s">
        <v>246</v>
      </c>
      <c r="B1136" s="41" t="s">
        <v>247</v>
      </c>
      <c r="C1136" s="33" t="s">
        <v>642</v>
      </c>
      <c r="D1136" s="70" t="s">
        <v>949</v>
      </c>
      <c r="E1136" s="40">
        <v>3</v>
      </c>
      <c r="F1136" s="33" t="s">
        <v>248</v>
      </c>
      <c r="G1136" s="41" t="s">
        <v>249</v>
      </c>
      <c r="H1136" s="99">
        <v>59</v>
      </c>
      <c r="I1136" s="49">
        <v>48</v>
      </c>
      <c r="J1136" s="49">
        <v>48</v>
      </c>
      <c r="K1136" s="43">
        <v>0</v>
      </c>
      <c r="L1136" s="49">
        <v>0</v>
      </c>
      <c r="M1136" s="109"/>
      <c r="N1136" s="92">
        <f>IF(H1136&lt;25,1,1+(H1136-25)/H1136)</f>
        <v>1.576271186440678</v>
      </c>
      <c r="O1136" s="109">
        <v>1</v>
      </c>
      <c r="P1136" s="34">
        <f>J1136*N1136*O1136</f>
        <v>75.66101694915254</v>
      </c>
      <c r="Q1136" s="34">
        <f>L1136*M1136*N1136</f>
        <v>0</v>
      </c>
      <c r="R1136" s="34">
        <f>P1136+Q1136</f>
        <v>75.66101694915254</v>
      </c>
      <c r="S1136" s="31"/>
    </row>
    <row r="1137" spans="1:19" ht="20.100000000000001" customHeight="1" outlineLevel="2">
      <c r="A1137" s="57" t="s">
        <v>1336</v>
      </c>
      <c r="B1137" s="60" t="s">
        <v>1337</v>
      </c>
      <c r="C1137" s="57" t="s">
        <v>1504</v>
      </c>
      <c r="D1137" s="70" t="s">
        <v>1502</v>
      </c>
      <c r="E1137" s="62" t="s">
        <v>1444</v>
      </c>
      <c r="F1137" s="33" t="s">
        <v>248</v>
      </c>
      <c r="G1137" s="41" t="s">
        <v>1586</v>
      </c>
      <c r="H1137" s="87" t="s">
        <v>1479</v>
      </c>
      <c r="I1137" s="56" t="s">
        <v>1494</v>
      </c>
      <c r="J1137" s="56" t="s">
        <v>1496</v>
      </c>
      <c r="K1137" s="56" t="s">
        <v>1494</v>
      </c>
      <c r="L1137" s="56" t="s">
        <v>1496</v>
      </c>
      <c r="M1137" s="56">
        <v>2</v>
      </c>
      <c r="N1137" s="92"/>
      <c r="O1137" s="112"/>
      <c r="P1137" s="69"/>
      <c r="Q1137" s="69"/>
      <c r="R1137" s="69">
        <v>36.881355932203391</v>
      </c>
      <c r="S1137" s="68" t="s">
        <v>1498</v>
      </c>
    </row>
    <row r="1138" spans="1:19" ht="20.100000000000001" customHeight="1" outlineLevel="2">
      <c r="A1138" s="33" t="s">
        <v>483</v>
      </c>
      <c r="B1138" s="41" t="s">
        <v>484</v>
      </c>
      <c r="C1138" s="33" t="s">
        <v>611</v>
      </c>
      <c r="D1138" s="70" t="s">
        <v>949</v>
      </c>
      <c r="E1138" s="47">
        <v>3</v>
      </c>
      <c r="F1138" s="33" t="s">
        <v>248</v>
      </c>
      <c r="G1138" s="41" t="s">
        <v>249</v>
      </c>
      <c r="H1138" s="44">
        <v>28</v>
      </c>
      <c r="I1138" s="48">
        <v>48</v>
      </c>
      <c r="J1138" s="48">
        <v>40</v>
      </c>
      <c r="K1138" s="48">
        <v>0</v>
      </c>
      <c r="L1138" s="48">
        <v>8</v>
      </c>
      <c r="M1138" s="109">
        <v>1</v>
      </c>
      <c r="N1138" s="92">
        <f>IF(H1138&lt;25,1,1+(H1138-25)/H1138)</f>
        <v>1.1071428571428572</v>
      </c>
      <c r="O1138" s="109">
        <v>1.2</v>
      </c>
      <c r="P1138" s="34">
        <f>J1138*N1138*O1138</f>
        <v>53.142857142857146</v>
      </c>
      <c r="Q1138" s="34">
        <f>L1138*M1138*N1138</f>
        <v>8.8571428571428577</v>
      </c>
      <c r="R1138" s="34">
        <f>P1138+Q1138</f>
        <v>62</v>
      </c>
      <c r="S1138" s="31"/>
    </row>
    <row r="1139" spans="1:19" ht="20.100000000000001" customHeight="1" outlineLevel="2">
      <c r="A1139" s="33" t="s">
        <v>482</v>
      </c>
      <c r="B1139" s="41" t="s">
        <v>1050</v>
      </c>
      <c r="C1139" s="33" t="s">
        <v>611</v>
      </c>
      <c r="D1139" s="70" t="s">
        <v>662</v>
      </c>
      <c r="E1139" s="47">
        <v>3</v>
      </c>
      <c r="F1139" s="33" t="s">
        <v>248</v>
      </c>
      <c r="G1139" s="41" t="s">
        <v>249</v>
      </c>
      <c r="H1139" s="44">
        <v>29</v>
      </c>
      <c r="I1139" s="48">
        <v>48</v>
      </c>
      <c r="J1139" s="48">
        <v>36</v>
      </c>
      <c r="K1139" s="48">
        <v>12</v>
      </c>
      <c r="L1139" s="48">
        <v>0</v>
      </c>
      <c r="M1139" s="109">
        <v>1</v>
      </c>
      <c r="N1139" s="92">
        <f>IF(H1139&lt;25,1,1+(H1139-25)/H1139)</f>
        <v>1.1379310344827587</v>
      </c>
      <c r="O1139" s="109">
        <v>2</v>
      </c>
      <c r="P1139" s="34">
        <f>J1139*N1139*O1139</f>
        <v>81.931034482758619</v>
      </c>
      <c r="Q1139" s="34">
        <f>K1139*M1139*N1139</f>
        <v>13.655172413793103</v>
      </c>
      <c r="R1139" s="34">
        <f>P1139+Q1139</f>
        <v>95.586206896551715</v>
      </c>
      <c r="S1139" s="31"/>
    </row>
    <row r="1140" spans="1:19" ht="20.100000000000001" customHeight="1" outlineLevel="2">
      <c r="A1140" s="35" t="s">
        <v>365</v>
      </c>
      <c r="B1140" s="41" t="s">
        <v>366</v>
      </c>
      <c r="C1140" s="33" t="s">
        <v>642</v>
      </c>
      <c r="D1140" s="70" t="s">
        <v>949</v>
      </c>
      <c r="E1140" s="40">
        <v>3</v>
      </c>
      <c r="F1140" s="33" t="s">
        <v>248</v>
      </c>
      <c r="G1140" s="41" t="s">
        <v>249</v>
      </c>
      <c r="H1140" s="99">
        <v>6</v>
      </c>
      <c r="I1140" s="49">
        <v>48</v>
      </c>
      <c r="J1140" s="49">
        <v>48</v>
      </c>
      <c r="K1140" s="49">
        <v>0</v>
      </c>
      <c r="L1140" s="49">
        <v>0</v>
      </c>
      <c r="M1140" s="109"/>
      <c r="N1140" s="92">
        <f>IF(H1140&lt;25,1,1+(H1140-25)/H1140)</f>
        <v>1</v>
      </c>
      <c r="O1140" s="109">
        <v>1</v>
      </c>
      <c r="P1140" s="34">
        <f>J1140*N1140*O1140</f>
        <v>48</v>
      </c>
      <c r="Q1140" s="34">
        <f>L1140*M1140*N1140</f>
        <v>0</v>
      </c>
      <c r="R1140" s="34">
        <f>P1140+Q1140</f>
        <v>48</v>
      </c>
      <c r="S1140" s="31"/>
    </row>
    <row r="1141" spans="1:19" ht="20.100000000000001" customHeight="1" outlineLevel="2">
      <c r="A1141" s="57" t="s">
        <v>1420</v>
      </c>
      <c r="B1141" s="60" t="s">
        <v>1421</v>
      </c>
      <c r="C1141" s="57" t="s">
        <v>1636</v>
      </c>
      <c r="D1141" s="70" t="s">
        <v>1632</v>
      </c>
      <c r="E1141" s="62" t="s">
        <v>1444</v>
      </c>
      <c r="F1141" s="33" t="s">
        <v>248</v>
      </c>
      <c r="G1141" s="41" t="s">
        <v>1637</v>
      </c>
      <c r="H1141" s="87" t="s">
        <v>1493</v>
      </c>
      <c r="I1141" s="56" t="s">
        <v>1494</v>
      </c>
      <c r="J1141" s="56" t="s">
        <v>1496</v>
      </c>
      <c r="K1141" s="56" t="s">
        <v>1494</v>
      </c>
      <c r="L1141" s="56" t="s">
        <v>1496</v>
      </c>
      <c r="M1141" s="56">
        <v>1</v>
      </c>
      <c r="N1141" s="92"/>
      <c r="O1141" s="112"/>
      <c r="P1141" s="69"/>
      <c r="Q1141" s="69"/>
      <c r="R1141" s="69">
        <v>16</v>
      </c>
      <c r="S1141" s="68" t="s">
        <v>1498</v>
      </c>
    </row>
    <row r="1142" spans="1:19" ht="20.100000000000001" customHeight="1" outlineLevel="2">
      <c r="A1142" s="24"/>
      <c r="B1142" s="41" t="s">
        <v>861</v>
      </c>
      <c r="C1142" s="24"/>
      <c r="D1142" s="70" t="s">
        <v>822</v>
      </c>
      <c r="E1142" s="55"/>
      <c r="F1142" s="33" t="s">
        <v>248</v>
      </c>
      <c r="G1142" s="41" t="s">
        <v>249</v>
      </c>
      <c r="H1142" s="56"/>
      <c r="I1142" s="56"/>
      <c r="J1142" s="56"/>
      <c r="K1142" s="56"/>
      <c r="L1142" s="56"/>
      <c r="M1142" s="56"/>
      <c r="N1142" s="56"/>
      <c r="O1142" s="56"/>
      <c r="P1142" s="24"/>
      <c r="Q1142" s="55"/>
      <c r="R1142" s="55">
        <v>15</v>
      </c>
      <c r="S1142" s="24"/>
    </row>
    <row r="1143" spans="1:19" ht="20.100000000000001" customHeight="1" outlineLevel="2">
      <c r="A1143" s="94"/>
      <c r="B1143" s="98" t="s">
        <v>1718</v>
      </c>
      <c r="C1143" s="72" t="s">
        <v>611</v>
      </c>
      <c r="D1143" s="73" t="s">
        <v>949</v>
      </c>
      <c r="E1143" s="96">
        <v>3</v>
      </c>
      <c r="F1143" s="72" t="s">
        <v>248</v>
      </c>
      <c r="G1143" s="71" t="s">
        <v>789</v>
      </c>
      <c r="H1143" s="82">
        <v>28</v>
      </c>
      <c r="I1143" s="95"/>
      <c r="J1143" s="95"/>
      <c r="K1143" s="95"/>
      <c r="L1143" s="95"/>
      <c r="M1143" s="111"/>
      <c r="N1143" s="121"/>
      <c r="O1143" s="111"/>
      <c r="P1143" s="97"/>
      <c r="Q1143" s="97"/>
      <c r="R1143" s="97">
        <v>54.4</v>
      </c>
      <c r="S1143" s="96" t="s">
        <v>1717</v>
      </c>
    </row>
    <row r="1144" spans="1:19" ht="20.100000000000001" customHeight="1" outlineLevel="2">
      <c r="A1144" s="65"/>
      <c r="B1144" s="66"/>
      <c r="C1144" s="24" t="s">
        <v>642</v>
      </c>
      <c r="D1144" s="70" t="s">
        <v>1223</v>
      </c>
      <c r="E1144" s="55">
        <v>14</v>
      </c>
      <c r="F1144" s="33" t="s">
        <v>248</v>
      </c>
      <c r="G1144" s="41" t="s">
        <v>789</v>
      </c>
      <c r="H1144" s="90">
        <v>5</v>
      </c>
      <c r="I1144" s="67"/>
      <c r="J1144" s="67"/>
      <c r="K1144" s="67"/>
      <c r="L1144" s="67"/>
      <c r="M1144" s="112"/>
      <c r="N1144" s="92">
        <f>IF(H1144&lt;25,1,1+(H1144-25)/H1144)</f>
        <v>1</v>
      </c>
      <c r="O1144" s="112"/>
      <c r="P1144" s="69"/>
      <c r="Q1144" s="69"/>
      <c r="R1144" s="55">
        <f>0.3*13*H1144</f>
        <v>19.5</v>
      </c>
      <c r="S1144" s="68" t="s">
        <v>1235</v>
      </c>
    </row>
    <row r="1145" spans="1:19" ht="20.100000000000001" customHeight="1" outlineLevel="2">
      <c r="A1145" s="65"/>
      <c r="B1145" s="66"/>
      <c r="C1145" s="65"/>
      <c r="D1145" s="70" t="s">
        <v>1702</v>
      </c>
      <c r="E1145" s="66"/>
      <c r="F1145" s="33" t="s">
        <v>248</v>
      </c>
      <c r="G1145" s="41" t="s">
        <v>789</v>
      </c>
      <c r="H1145" s="56">
        <v>8</v>
      </c>
      <c r="I1145" s="67"/>
      <c r="J1145" s="67"/>
      <c r="K1145" s="67"/>
      <c r="L1145" s="67"/>
      <c r="M1145" s="112"/>
      <c r="N1145" s="118"/>
      <c r="O1145" s="112"/>
      <c r="P1145" s="69"/>
      <c r="Q1145" s="69"/>
      <c r="R1145" s="69">
        <f>2*H1145</f>
        <v>16</v>
      </c>
      <c r="S1145" s="68" t="s">
        <v>1703</v>
      </c>
    </row>
    <row r="1146" spans="1:19" ht="20.100000000000001" customHeight="1" outlineLevel="2">
      <c r="A1146" s="24"/>
      <c r="B1146" s="41"/>
      <c r="C1146" s="33" t="s">
        <v>611</v>
      </c>
      <c r="D1146" s="70" t="s">
        <v>593</v>
      </c>
      <c r="E1146" s="55"/>
      <c r="F1146" s="33" t="s">
        <v>248</v>
      </c>
      <c r="G1146" s="41" t="s">
        <v>789</v>
      </c>
      <c r="H1146" s="56">
        <v>4</v>
      </c>
      <c r="I1146" s="56"/>
      <c r="J1146" s="56"/>
      <c r="K1146" s="56"/>
      <c r="L1146" s="56"/>
      <c r="M1146" s="56"/>
      <c r="N1146" s="56"/>
      <c r="O1146" s="56"/>
      <c r="P1146" s="24"/>
      <c r="Q1146" s="55"/>
      <c r="R1146" s="54">
        <f>H1146*14</f>
        <v>56</v>
      </c>
      <c r="S1146" s="24"/>
    </row>
    <row r="1147" spans="1:19" ht="20.100000000000001" customHeight="1" outlineLevel="1">
      <c r="A1147" s="24"/>
      <c r="B1147" s="41"/>
      <c r="C1147" s="33"/>
      <c r="D1147" s="70"/>
      <c r="E1147" s="55"/>
      <c r="F1147" s="125" t="s">
        <v>1903</v>
      </c>
      <c r="G1147" s="41"/>
      <c r="H1147" s="56"/>
      <c r="I1147" s="56"/>
      <c r="J1147" s="56"/>
      <c r="K1147" s="56"/>
      <c r="L1147" s="56"/>
      <c r="M1147" s="56"/>
      <c r="N1147" s="56"/>
      <c r="O1147" s="56"/>
      <c r="P1147" s="24"/>
      <c r="Q1147" s="55"/>
      <c r="R1147" s="54">
        <f>SUBTOTAL(9,R1136:R1146)</f>
        <v>495.02857977790762</v>
      </c>
      <c r="S1147" s="24"/>
    </row>
    <row r="1148" spans="1:19" ht="20.100000000000001" customHeight="1" outlineLevel="2">
      <c r="A1148" s="35" t="s">
        <v>148</v>
      </c>
      <c r="B1148" s="41" t="s">
        <v>149</v>
      </c>
      <c r="C1148" s="33" t="s">
        <v>642</v>
      </c>
      <c r="D1148" s="70" t="s">
        <v>949</v>
      </c>
      <c r="E1148" s="40">
        <v>3</v>
      </c>
      <c r="F1148" s="33" t="s">
        <v>150</v>
      </c>
      <c r="G1148" s="41" t="s">
        <v>151</v>
      </c>
      <c r="H1148" s="99">
        <v>4</v>
      </c>
      <c r="I1148" s="49">
        <v>48</v>
      </c>
      <c r="J1148" s="49">
        <v>48</v>
      </c>
      <c r="K1148" s="43">
        <v>0</v>
      </c>
      <c r="L1148" s="49">
        <v>0</v>
      </c>
      <c r="M1148" s="109"/>
      <c r="N1148" s="92">
        <f>IF(H1148&lt;25,1,1+(H1148-25)/H1148)</f>
        <v>1</v>
      </c>
      <c r="O1148" s="109">
        <v>1</v>
      </c>
      <c r="P1148" s="34">
        <f>J1148*N1148*O1148</f>
        <v>48</v>
      </c>
      <c r="Q1148" s="34">
        <f>L1148*M1148*N1148</f>
        <v>0</v>
      </c>
      <c r="R1148" s="34">
        <f>P1148+Q1148</f>
        <v>48</v>
      </c>
      <c r="S1148" s="31"/>
    </row>
    <row r="1149" spans="1:19" ht="20.100000000000001" customHeight="1" outlineLevel="2">
      <c r="A1149" s="57" t="s">
        <v>1274</v>
      </c>
      <c r="B1149" s="60" t="s">
        <v>1275</v>
      </c>
      <c r="C1149" s="57" t="s">
        <v>1504</v>
      </c>
      <c r="D1149" s="70" t="s">
        <v>1502</v>
      </c>
      <c r="E1149" s="62" t="s">
        <v>1444</v>
      </c>
      <c r="F1149" s="33" t="s">
        <v>150</v>
      </c>
      <c r="G1149" s="41" t="s">
        <v>1542</v>
      </c>
      <c r="H1149" s="87" t="s">
        <v>1469</v>
      </c>
      <c r="I1149" s="56" t="s">
        <v>1494</v>
      </c>
      <c r="J1149" s="56" t="s">
        <v>1496</v>
      </c>
      <c r="K1149" s="56" t="s">
        <v>1494</v>
      </c>
      <c r="L1149" s="56" t="s">
        <v>1496</v>
      </c>
      <c r="M1149" s="56">
        <v>1</v>
      </c>
      <c r="N1149" s="92"/>
      <c r="O1149" s="112"/>
      <c r="P1149" s="69"/>
      <c r="Q1149" s="69"/>
      <c r="R1149" s="69">
        <v>16</v>
      </c>
      <c r="S1149" s="68" t="s">
        <v>1498</v>
      </c>
    </row>
    <row r="1150" spans="1:19" ht="20.100000000000001" customHeight="1" outlineLevel="2">
      <c r="A1150" s="24"/>
      <c r="B1150" s="41" t="s">
        <v>909</v>
      </c>
      <c r="C1150" s="24"/>
      <c r="D1150" s="70" t="s">
        <v>822</v>
      </c>
      <c r="E1150" s="55"/>
      <c r="F1150" s="33" t="s">
        <v>150</v>
      </c>
      <c r="G1150" s="41" t="s">
        <v>941</v>
      </c>
      <c r="H1150" s="56"/>
      <c r="I1150" s="56"/>
      <c r="J1150" s="56"/>
      <c r="K1150" s="56"/>
      <c r="L1150" s="56"/>
      <c r="M1150" s="56"/>
      <c r="N1150" s="56"/>
      <c r="O1150" s="56"/>
      <c r="P1150" s="24"/>
      <c r="Q1150" s="55"/>
      <c r="R1150" s="55">
        <v>15</v>
      </c>
      <c r="S1150" s="24"/>
    </row>
    <row r="1151" spans="1:19" ht="20.100000000000001" customHeight="1" outlineLevel="2">
      <c r="A1151" s="33" t="s">
        <v>410</v>
      </c>
      <c r="B1151" s="41" t="s">
        <v>411</v>
      </c>
      <c r="C1151" s="33" t="s">
        <v>611</v>
      </c>
      <c r="D1151" s="70" t="s">
        <v>949</v>
      </c>
      <c r="E1151" s="47">
        <v>3</v>
      </c>
      <c r="F1151" s="33" t="s">
        <v>150</v>
      </c>
      <c r="G1151" s="41" t="s">
        <v>151</v>
      </c>
      <c r="H1151" s="44">
        <v>41</v>
      </c>
      <c r="I1151" s="48">
        <v>48</v>
      </c>
      <c r="J1151" s="48">
        <v>48</v>
      </c>
      <c r="K1151" s="48">
        <v>0</v>
      </c>
      <c r="L1151" s="48">
        <v>0</v>
      </c>
      <c r="M1151" s="109"/>
      <c r="N1151" s="92">
        <f>IF(H1151&lt;25,1,1+(H1151-25)/H1151)</f>
        <v>1.3902439024390243</v>
      </c>
      <c r="O1151" s="109">
        <v>1</v>
      </c>
      <c r="P1151" s="34">
        <f>J1151*N1151*O1151</f>
        <v>66.731707317073159</v>
      </c>
      <c r="Q1151" s="34">
        <f>L1151*M1151*N1151</f>
        <v>0</v>
      </c>
      <c r="R1151" s="34">
        <f>P1151+Q1151</f>
        <v>66.731707317073159</v>
      </c>
      <c r="S1151" s="31"/>
    </row>
    <row r="1152" spans="1:19" ht="20.100000000000001" customHeight="1" outlineLevel="2">
      <c r="A1152" s="57" t="s">
        <v>1328</v>
      </c>
      <c r="B1152" s="60" t="s">
        <v>1329</v>
      </c>
      <c r="C1152" s="57" t="s">
        <v>1509</v>
      </c>
      <c r="D1152" s="70" t="s">
        <v>1502</v>
      </c>
      <c r="E1152" s="62" t="s">
        <v>1444</v>
      </c>
      <c r="F1152" s="33" t="s">
        <v>150</v>
      </c>
      <c r="G1152" s="41" t="s">
        <v>1542</v>
      </c>
      <c r="H1152" s="87">
        <v>31</v>
      </c>
      <c r="I1152" s="56" t="s">
        <v>1494</v>
      </c>
      <c r="J1152" s="56" t="s">
        <v>1495</v>
      </c>
      <c r="K1152" s="56" t="s">
        <v>1494</v>
      </c>
      <c r="L1152" s="56" t="s">
        <v>1495</v>
      </c>
      <c r="M1152" s="56">
        <v>1</v>
      </c>
      <c r="N1152" s="92"/>
      <c r="O1152" s="112"/>
      <c r="P1152" s="69"/>
      <c r="Q1152" s="69"/>
      <c r="R1152" s="69">
        <v>19.096774193548388</v>
      </c>
      <c r="S1152" s="68" t="s">
        <v>1498</v>
      </c>
    </row>
    <row r="1153" spans="1:19" ht="20.100000000000001" customHeight="1" outlineLevel="2">
      <c r="A1153" s="65"/>
      <c r="B1153" s="66"/>
      <c r="C1153" s="24" t="s">
        <v>642</v>
      </c>
      <c r="D1153" s="70" t="s">
        <v>1223</v>
      </c>
      <c r="E1153" s="55">
        <v>14</v>
      </c>
      <c r="F1153" s="33" t="s">
        <v>150</v>
      </c>
      <c r="G1153" s="41" t="s">
        <v>151</v>
      </c>
      <c r="H1153" s="90">
        <v>3</v>
      </c>
      <c r="I1153" s="67"/>
      <c r="J1153" s="67"/>
      <c r="K1153" s="67"/>
      <c r="L1153" s="67"/>
      <c r="M1153" s="112"/>
      <c r="N1153" s="92">
        <f>IF(H1153&lt;25,1,1+(H1153-25)/H1153)</f>
        <v>1</v>
      </c>
      <c r="O1153" s="112"/>
      <c r="P1153" s="69"/>
      <c r="Q1153" s="69"/>
      <c r="R1153" s="55">
        <f>0.3*13*H1153</f>
        <v>11.7</v>
      </c>
      <c r="S1153" s="68" t="s">
        <v>1235</v>
      </c>
    </row>
    <row r="1154" spans="1:19" ht="20.100000000000001" customHeight="1" outlineLevel="2">
      <c r="A1154" s="65"/>
      <c r="B1154" s="66"/>
      <c r="C1154" s="65"/>
      <c r="D1154" s="70" t="s">
        <v>1702</v>
      </c>
      <c r="E1154" s="66"/>
      <c r="F1154" s="33" t="s">
        <v>150</v>
      </c>
      <c r="G1154" s="41" t="s">
        <v>790</v>
      </c>
      <c r="H1154" s="56">
        <v>5</v>
      </c>
      <c r="I1154" s="67"/>
      <c r="J1154" s="67"/>
      <c r="K1154" s="67"/>
      <c r="L1154" s="67"/>
      <c r="M1154" s="112"/>
      <c r="N1154" s="118"/>
      <c r="O1154" s="112"/>
      <c r="P1154" s="69"/>
      <c r="Q1154" s="69"/>
      <c r="R1154" s="69">
        <f>2*H1154</f>
        <v>10</v>
      </c>
      <c r="S1154" s="68" t="s">
        <v>1703</v>
      </c>
    </row>
    <row r="1155" spans="1:19" ht="20.100000000000001" customHeight="1" outlineLevel="2">
      <c r="A1155" s="24"/>
      <c r="B1155" s="41"/>
      <c r="C1155" s="33" t="s">
        <v>611</v>
      </c>
      <c r="D1155" s="70" t="s">
        <v>593</v>
      </c>
      <c r="E1155" s="55"/>
      <c r="F1155" s="33" t="s">
        <v>150</v>
      </c>
      <c r="G1155" s="41" t="s">
        <v>790</v>
      </c>
      <c r="H1155" s="56">
        <v>2</v>
      </c>
      <c r="I1155" s="56"/>
      <c r="J1155" s="56"/>
      <c r="K1155" s="56"/>
      <c r="L1155" s="56"/>
      <c r="M1155" s="56"/>
      <c r="N1155" s="56"/>
      <c r="O1155" s="56"/>
      <c r="P1155" s="24"/>
      <c r="Q1155" s="55"/>
      <c r="R1155" s="54">
        <f>H1155*14</f>
        <v>28</v>
      </c>
      <c r="S1155" s="24"/>
    </row>
    <row r="1156" spans="1:19" ht="20.100000000000001" customHeight="1" outlineLevel="1">
      <c r="A1156" s="24"/>
      <c r="B1156" s="41"/>
      <c r="C1156" s="33"/>
      <c r="D1156" s="70"/>
      <c r="E1156" s="55"/>
      <c r="F1156" s="125" t="s">
        <v>1904</v>
      </c>
      <c r="G1156" s="41"/>
      <c r="H1156" s="56"/>
      <c r="I1156" s="56"/>
      <c r="J1156" s="56"/>
      <c r="K1156" s="56"/>
      <c r="L1156" s="56"/>
      <c r="M1156" s="56"/>
      <c r="N1156" s="56"/>
      <c r="O1156" s="56"/>
      <c r="P1156" s="24"/>
      <c r="Q1156" s="55"/>
      <c r="R1156" s="54">
        <f>SUBTOTAL(9,R1148:R1155)</f>
        <v>214.52848151062153</v>
      </c>
      <c r="S1156" s="24"/>
    </row>
    <row r="1157" spans="1:19" ht="20.100000000000001" customHeight="1" outlineLevel="2">
      <c r="A1157" s="35" t="s">
        <v>92</v>
      </c>
      <c r="B1157" s="41" t="s">
        <v>1014</v>
      </c>
      <c r="C1157" s="33" t="s">
        <v>642</v>
      </c>
      <c r="D1157" s="70" t="s">
        <v>949</v>
      </c>
      <c r="E1157" s="40">
        <v>3</v>
      </c>
      <c r="F1157" s="33" t="s">
        <v>104</v>
      </c>
      <c r="G1157" s="41" t="s">
        <v>105</v>
      </c>
      <c r="H1157" s="99">
        <v>26</v>
      </c>
      <c r="I1157" s="49">
        <v>48</v>
      </c>
      <c r="J1157" s="49">
        <v>44</v>
      </c>
      <c r="K1157" s="49">
        <v>4</v>
      </c>
      <c r="L1157" s="44">
        <v>0</v>
      </c>
      <c r="M1157" s="110" t="s">
        <v>670</v>
      </c>
      <c r="N1157" s="92">
        <f>IF(H1157&lt;25,1,1+(H1157-25)/H1157)</f>
        <v>1.0384615384615385</v>
      </c>
      <c r="O1157" s="109">
        <v>1</v>
      </c>
      <c r="P1157" s="34">
        <f>J1157*N1157*O1157</f>
        <v>45.692307692307693</v>
      </c>
      <c r="Q1157" s="34">
        <f>K1157*M1157*N1157</f>
        <v>4.1538461538461542</v>
      </c>
      <c r="R1157" s="34">
        <f>P1157+Q1157</f>
        <v>49.846153846153847</v>
      </c>
      <c r="S1157" s="31"/>
    </row>
    <row r="1158" spans="1:19" ht="20.100000000000001" customHeight="1" outlineLevel="2">
      <c r="A1158" s="57" t="s">
        <v>1268</v>
      </c>
      <c r="B1158" s="60" t="s">
        <v>1269</v>
      </c>
      <c r="C1158" s="57" t="s">
        <v>1504</v>
      </c>
      <c r="D1158" s="70" t="s">
        <v>1502</v>
      </c>
      <c r="E1158" s="62" t="s">
        <v>1444</v>
      </c>
      <c r="F1158" s="33" t="s">
        <v>104</v>
      </c>
      <c r="G1158" s="41" t="s">
        <v>1532</v>
      </c>
      <c r="H1158" s="87" t="s">
        <v>1466</v>
      </c>
      <c r="I1158" s="56" t="s">
        <v>1494</v>
      </c>
      <c r="J1158" s="56" t="s">
        <v>1496</v>
      </c>
      <c r="K1158" s="56" t="s">
        <v>1494</v>
      </c>
      <c r="L1158" s="56" t="s">
        <v>1496</v>
      </c>
      <c r="M1158" s="56">
        <v>1</v>
      </c>
      <c r="N1158" s="92"/>
      <c r="O1158" s="112"/>
      <c r="P1158" s="69"/>
      <c r="Q1158" s="69"/>
      <c r="R1158" s="69">
        <v>16.615384615384617</v>
      </c>
      <c r="S1158" s="68" t="s">
        <v>1498</v>
      </c>
    </row>
    <row r="1159" spans="1:19" ht="20.100000000000001" customHeight="1" outlineLevel="2">
      <c r="A1159" s="33" t="s">
        <v>404</v>
      </c>
      <c r="B1159" s="41" t="s">
        <v>964</v>
      </c>
      <c r="C1159" s="33" t="s">
        <v>611</v>
      </c>
      <c r="D1159" s="70" t="s">
        <v>949</v>
      </c>
      <c r="E1159" s="47">
        <v>3</v>
      </c>
      <c r="F1159" s="33" t="s">
        <v>104</v>
      </c>
      <c r="G1159" s="41" t="s">
        <v>105</v>
      </c>
      <c r="H1159" s="44">
        <v>79</v>
      </c>
      <c r="I1159" s="48">
        <v>48</v>
      </c>
      <c r="J1159" s="48">
        <v>48</v>
      </c>
      <c r="K1159" s="48">
        <v>0</v>
      </c>
      <c r="L1159" s="48">
        <v>0</v>
      </c>
      <c r="M1159" s="109"/>
      <c r="N1159" s="92">
        <f>IF(H1159&lt;25,1,1+(H1159-25)/H1159)</f>
        <v>1.6835443037974684</v>
      </c>
      <c r="O1159" s="109">
        <v>1</v>
      </c>
      <c r="P1159" s="34">
        <f>J1159*N1159*O1159</f>
        <v>80.810126582278485</v>
      </c>
      <c r="Q1159" s="34">
        <f>L1159*M1159*N1159</f>
        <v>0</v>
      </c>
      <c r="R1159" s="34">
        <f>P1159+Q1159</f>
        <v>80.810126582278485</v>
      </c>
      <c r="S1159" s="31"/>
    </row>
    <row r="1160" spans="1:19" ht="20.100000000000001" customHeight="1" outlineLevel="2">
      <c r="A1160" s="57" t="s">
        <v>1092</v>
      </c>
      <c r="B1160" s="60" t="s">
        <v>1093</v>
      </c>
      <c r="C1160" s="57" t="s">
        <v>1088</v>
      </c>
      <c r="D1160" s="70" t="s">
        <v>1089</v>
      </c>
      <c r="E1160" s="62">
        <v>2</v>
      </c>
      <c r="F1160" s="33" t="s">
        <v>104</v>
      </c>
      <c r="G1160" s="41" t="s">
        <v>1143</v>
      </c>
      <c r="H1160" s="87">
        <v>61</v>
      </c>
      <c r="I1160" s="56">
        <v>0</v>
      </c>
      <c r="J1160" s="56">
        <v>0</v>
      </c>
      <c r="K1160" s="56">
        <v>0</v>
      </c>
      <c r="L1160" s="56">
        <v>0</v>
      </c>
      <c r="M1160" s="56"/>
      <c r="N1160" s="92">
        <f>IF(H1160&lt;25,1,1+(H1160-25)/H1160)</f>
        <v>1.5901639344262295</v>
      </c>
      <c r="O1160" s="117">
        <v>1</v>
      </c>
      <c r="P1160" s="24"/>
      <c r="Q1160" s="64">
        <f>N1160*E1160*32</f>
        <v>101.77049180327869</v>
      </c>
      <c r="R1160" s="64">
        <f>P1160+Q1160</f>
        <v>101.77049180327869</v>
      </c>
      <c r="S1160" s="24"/>
    </row>
    <row r="1161" spans="1:19" ht="20.100000000000001" customHeight="1" outlineLevel="2">
      <c r="A1161" s="57" t="s">
        <v>1276</v>
      </c>
      <c r="B1161" s="60" t="s">
        <v>1277</v>
      </c>
      <c r="C1161" s="57" t="s">
        <v>1509</v>
      </c>
      <c r="D1161" s="70" t="s">
        <v>1502</v>
      </c>
      <c r="E1161" s="62" t="s">
        <v>1444</v>
      </c>
      <c r="F1161" s="33" t="s">
        <v>104</v>
      </c>
      <c r="G1161" s="41" t="s">
        <v>1532</v>
      </c>
      <c r="H1161" s="87">
        <v>67</v>
      </c>
      <c r="I1161" s="56" t="s">
        <v>1494</v>
      </c>
      <c r="J1161" s="56" t="s">
        <v>1495</v>
      </c>
      <c r="K1161" s="56" t="s">
        <v>1494</v>
      </c>
      <c r="L1161" s="56" t="s">
        <v>1495</v>
      </c>
      <c r="M1161" s="56">
        <v>1</v>
      </c>
      <c r="N1161" s="92"/>
      <c r="O1161" s="112"/>
      <c r="P1161" s="69"/>
      <c r="Q1161" s="69"/>
      <c r="R1161" s="69">
        <v>26.029850746268657</v>
      </c>
      <c r="S1161" s="68" t="s">
        <v>1498</v>
      </c>
    </row>
    <row r="1162" spans="1:19" ht="20.100000000000001" customHeight="1" outlineLevel="2">
      <c r="A1162" s="24"/>
      <c r="B1162" s="41" t="s">
        <v>904</v>
      </c>
      <c r="C1162" s="24"/>
      <c r="D1162" s="70" t="s">
        <v>822</v>
      </c>
      <c r="E1162" s="55"/>
      <c r="F1162" s="33" t="s">
        <v>104</v>
      </c>
      <c r="G1162" s="41" t="s">
        <v>936</v>
      </c>
      <c r="H1162" s="56"/>
      <c r="I1162" s="56"/>
      <c r="J1162" s="56"/>
      <c r="K1162" s="56"/>
      <c r="L1162" s="56"/>
      <c r="M1162" s="56"/>
      <c r="N1162" s="56"/>
      <c r="O1162" s="56"/>
      <c r="P1162" s="24"/>
      <c r="Q1162" s="55"/>
      <c r="R1162" s="55">
        <v>15</v>
      </c>
      <c r="S1162" s="24"/>
    </row>
    <row r="1163" spans="1:19" ht="20.100000000000001" customHeight="1" outlineLevel="2">
      <c r="A1163" s="33" t="s">
        <v>408</v>
      </c>
      <c r="B1163" s="41" t="s">
        <v>409</v>
      </c>
      <c r="C1163" s="33" t="s">
        <v>611</v>
      </c>
      <c r="D1163" s="70" t="s">
        <v>949</v>
      </c>
      <c r="E1163" s="47">
        <v>3</v>
      </c>
      <c r="F1163" s="33" t="s">
        <v>104</v>
      </c>
      <c r="G1163" s="41" t="s">
        <v>105</v>
      </c>
      <c r="H1163" s="44">
        <v>51</v>
      </c>
      <c r="I1163" s="48">
        <v>48</v>
      </c>
      <c r="J1163" s="48">
        <v>48</v>
      </c>
      <c r="K1163" s="48">
        <v>0</v>
      </c>
      <c r="L1163" s="48">
        <v>0</v>
      </c>
      <c r="M1163" s="109"/>
      <c r="N1163" s="92">
        <f>IF(H1163&lt;25,1,1+(H1163-25)/H1163)</f>
        <v>1.5098039215686274</v>
      </c>
      <c r="O1163" s="109">
        <v>1</v>
      </c>
      <c r="P1163" s="34">
        <f>J1163*N1163*O1163</f>
        <v>72.470588235294116</v>
      </c>
      <c r="Q1163" s="34">
        <f>L1163*M1163*N1163</f>
        <v>0</v>
      </c>
      <c r="R1163" s="34">
        <f>P1163+Q1163</f>
        <v>72.470588235294116</v>
      </c>
      <c r="S1163" s="31"/>
    </row>
    <row r="1164" spans="1:19" ht="20.100000000000001" customHeight="1" outlineLevel="2">
      <c r="A1164" s="57" t="s">
        <v>1410</v>
      </c>
      <c r="B1164" s="60" t="s">
        <v>1411</v>
      </c>
      <c r="C1164" s="57" t="s">
        <v>1509</v>
      </c>
      <c r="D1164" s="70" t="s">
        <v>1502</v>
      </c>
      <c r="E1164" s="62" t="s">
        <v>1444</v>
      </c>
      <c r="F1164" s="33" t="s">
        <v>104</v>
      </c>
      <c r="G1164" s="41" t="s">
        <v>1532</v>
      </c>
      <c r="H1164" s="87">
        <v>51</v>
      </c>
      <c r="I1164" s="56" t="s">
        <v>1494</v>
      </c>
      <c r="J1164" s="56" t="s">
        <v>1495</v>
      </c>
      <c r="K1164" s="56" t="s">
        <v>1494</v>
      </c>
      <c r="L1164" s="56" t="s">
        <v>1495</v>
      </c>
      <c r="M1164" s="56">
        <v>1</v>
      </c>
      <c r="N1164" s="92"/>
      <c r="O1164" s="112"/>
      <c r="P1164" s="69"/>
      <c r="Q1164" s="69"/>
      <c r="R1164" s="69">
        <v>24.156862745098039</v>
      </c>
      <c r="S1164" s="68" t="s">
        <v>1498</v>
      </c>
    </row>
    <row r="1165" spans="1:19" ht="20.100000000000001" customHeight="1" outlineLevel="2">
      <c r="A1165" s="24"/>
      <c r="B1165" s="55"/>
      <c r="C1165" s="24" t="s">
        <v>642</v>
      </c>
      <c r="D1165" s="70" t="s">
        <v>1223</v>
      </c>
      <c r="E1165" s="55">
        <v>14</v>
      </c>
      <c r="F1165" s="33" t="s">
        <v>104</v>
      </c>
      <c r="G1165" s="41" t="s">
        <v>105</v>
      </c>
      <c r="H1165" s="90">
        <v>3</v>
      </c>
      <c r="I1165" s="56"/>
      <c r="J1165" s="56"/>
      <c r="K1165" s="56"/>
      <c r="L1165" s="56"/>
      <c r="M1165" s="56"/>
      <c r="N1165" s="92">
        <f>IF(H1165&lt;25,1,1+(H1165-25)/H1165)</f>
        <v>1</v>
      </c>
      <c r="O1165" s="56"/>
      <c r="P1165" s="24"/>
      <c r="Q1165" s="55"/>
      <c r="R1165" s="55">
        <f>0.3*13*H1165</f>
        <v>11.7</v>
      </c>
      <c r="S1165" s="24" t="s">
        <v>1235</v>
      </c>
    </row>
    <row r="1166" spans="1:19" ht="20.100000000000001" customHeight="1" outlineLevel="2">
      <c r="A1166" s="65"/>
      <c r="B1166" s="66"/>
      <c r="C1166" s="65"/>
      <c r="D1166" s="70" t="s">
        <v>1702</v>
      </c>
      <c r="E1166" s="66"/>
      <c r="F1166" s="33" t="s">
        <v>104</v>
      </c>
      <c r="G1166" s="41" t="s">
        <v>791</v>
      </c>
      <c r="H1166" s="56">
        <v>8</v>
      </c>
      <c r="I1166" s="67"/>
      <c r="J1166" s="67"/>
      <c r="K1166" s="67"/>
      <c r="L1166" s="67"/>
      <c r="M1166" s="112"/>
      <c r="N1166" s="118"/>
      <c r="O1166" s="112"/>
      <c r="P1166" s="69"/>
      <c r="Q1166" s="69"/>
      <c r="R1166" s="69">
        <f>2*H1166</f>
        <v>16</v>
      </c>
      <c r="S1166" s="68" t="s">
        <v>1703</v>
      </c>
    </row>
    <row r="1167" spans="1:19" ht="20.100000000000001" customHeight="1" outlineLevel="2">
      <c r="A1167" s="24"/>
      <c r="B1167" s="41"/>
      <c r="C1167" s="33" t="s">
        <v>611</v>
      </c>
      <c r="D1167" s="70" t="s">
        <v>593</v>
      </c>
      <c r="E1167" s="55"/>
      <c r="F1167" s="33" t="s">
        <v>104</v>
      </c>
      <c r="G1167" s="41" t="s">
        <v>791</v>
      </c>
      <c r="H1167" s="56">
        <v>4</v>
      </c>
      <c r="I1167" s="56"/>
      <c r="J1167" s="56"/>
      <c r="K1167" s="56"/>
      <c r="L1167" s="56"/>
      <c r="M1167" s="56"/>
      <c r="N1167" s="56"/>
      <c r="O1167" s="56"/>
      <c r="P1167" s="24"/>
      <c r="Q1167" s="55"/>
      <c r="R1167" s="54">
        <f>H1167*14</f>
        <v>56</v>
      </c>
      <c r="S1167" s="24"/>
    </row>
    <row r="1168" spans="1:19" ht="20.100000000000001" customHeight="1" outlineLevel="1">
      <c r="A1168" s="24"/>
      <c r="B1168" s="41"/>
      <c r="C1168" s="33"/>
      <c r="D1168" s="70"/>
      <c r="E1168" s="55"/>
      <c r="F1168" s="125" t="s">
        <v>1905</v>
      </c>
      <c r="G1168" s="41"/>
      <c r="H1168" s="56"/>
      <c r="I1168" s="56"/>
      <c r="J1168" s="56"/>
      <c r="K1168" s="56"/>
      <c r="L1168" s="56"/>
      <c r="M1168" s="56"/>
      <c r="N1168" s="56"/>
      <c r="O1168" s="56"/>
      <c r="P1168" s="24"/>
      <c r="Q1168" s="55"/>
      <c r="R1168" s="54">
        <f>SUBTOTAL(9,R1157:R1167)</f>
        <v>470.39945857375636</v>
      </c>
      <c r="S1168" s="24"/>
    </row>
    <row r="1169" spans="1:19" ht="20.100000000000001" customHeight="1" outlineLevel="2">
      <c r="A1169" s="24"/>
      <c r="B1169" s="41" t="s">
        <v>907</v>
      </c>
      <c r="C1169" s="24"/>
      <c r="D1169" s="70" t="s">
        <v>822</v>
      </c>
      <c r="E1169" s="55"/>
      <c r="F1169" s="33" t="s">
        <v>485</v>
      </c>
      <c r="G1169" s="41" t="s">
        <v>1077</v>
      </c>
      <c r="H1169" s="56"/>
      <c r="I1169" s="56"/>
      <c r="J1169" s="56"/>
      <c r="K1169" s="56"/>
      <c r="L1169" s="56"/>
      <c r="M1169" s="56"/>
      <c r="N1169" s="56"/>
      <c r="O1169" s="56"/>
      <c r="P1169" s="24"/>
      <c r="Q1169" s="55"/>
      <c r="R1169" s="55">
        <v>15</v>
      </c>
      <c r="S1169" s="24"/>
    </row>
    <row r="1170" spans="1:19" ht="20.100000000000001" customHeight="1" outlineLevel="2">
      <c r="A1170" s="33" t="s">
        <v>412</v>
      </c>
      <c r="B1170" s="41" t="s">
        <v>413</v>
      </c>
      <c r="C1170" s="33" t="s">
        <v>611</v>
      </c>
      <c r="D1170" s="70" t="s">
        <v>949</v>
      </c>
      <c r="E1170" s="47">
        <v>3</v>
      </c>
      <c r="F1170" s="33" t="s">
        <v>485</v>
      </c>
      <c r="G1170" s="41" t="s">
        <v>486</v>
      </c>
      <c r="H1170" s="44">
        <v>34</v>
      </c>
      <c r="I1170" s="48">
        <v>48</v>
      </c>
      <c r="J1170" s="48">
        <v>48</v>
      </c>
      <c r="K1170" s="48">
        <v>0</v>
      </c>
      <c r="L1170" s="48">
        <v>0</v>
      </c>
      <c r="M1170" s="109"/>
      <c r="N1170" s="92">
        <f>IF(H1170&lt;25,1,1+(H1170-25)/H1170)</f>
        <v>1.2647058823529411</v>
      </c>
      <c r="O1170" s="109">
        <v>1</v>
      </c>
      <c r="P1170" s="34">
        <f>J1170*N1170*O1170</f>
        <v>60.705882352941174</v>
      </c>
      <c r="Q1170" s="34">
        <f>L1170*M1170*N1170</f>
        <v>0</v>
      </c>
      <c r="R1170" s="34">
        <f>P1170+Q1170</f>
        <v>60.705882352941174</v>
      </c>
      <c r="S1170" s="31"/>
    </row>
    <row r="1171" spans="1:19" ht="20.100000000000001" customHeight="1" outlineLevel="2">
      <c r="A1171" s="57" t="s">
        <v>1438</v>
      </c>
      <c r="B1171" s="60" t="s">
        <v>1439</v>
      </c>
      <c r="C1171" s="57" t="s">
        <v>1631</v>
      </c>
      <c r="D1171" s="70" t="s">
        <v>1632</v>
      </c>
      <c r="E1171" s="62" t="s">
        <v>1444</v>
      </c>
      <c r="F1171" s="33" t="s">
        <v>485</v>
      </c>
      <c r="G1171" s="41" t="s">
        <v>1655</v>
      </c>
      <c r="H1171" s="87">
        <v>28</v>
      </c>
      <c r="I1171" s="56" t="s">
        <v>1494</v>
      </c>
      <c r="J1171" s="56" t="s">
        <v>1495</v>
      </c>
      <c r="K1171" s="56" t="s">
        <v>1494</v>
      </c>
      <c r="L1171" s="56" t="s">
        <v>1495</v>
      </c>
      <c r="M1171" s="56">
        <v>1</v>
      </c>
      <c r="N1171" s="92"/>
      <c r="O1171" s="112"/>
      <c r="P1171" s="69"/>
      <c r="Q1171" s="69"/>
      <c r="R1171" s="69">
        <v>17.714285714285715</v>
      </c>
      <c r="S1171" s="68" t="s">
        <v>1498</v>
      </c>
    </row>
    <row r="1172" spans="1:19" ht="20.100000000000001" customHeight="1" outlineLevel="2">
      <c r="A1172" s="24"/>
      <c r="B1172" s="55"/>
      <c r="C1172" s="24" t="s">
        <v>642</v>
      </c>
      <c r="D1172" s="70" t="s">
        <v>1221</v>
      </c>
      <c r="E1172" s="55">
        <v>14</v>
      </c>
      <c r="F1172" s="33" t="s">
        <v>485</v>
      </c>
      <c r="G1172" s="41" t="s">
        <v>486</v>
      </c>
      <c r="H1172" s="90">
        <v>4</v>
      </c>
      <c r="I1172" s="56"/>
      <c r="J1172" s="56"/>
      <c r="K1172" s="56"/>
      <c r="L1172" s="56"/>
      <c r="M1172" s="56"/>
      <c r="N1172" s="92">
        <f>IF(H1172&lt;25,1,1+(H1172-25)/H1172)</f>
        <v>1</v>
      </c>
      <c r="O1172" s="56"/>
      <c r="P1172" s="24"/>
      <c r="Q1172" s="55"/>
      <c r="R1172" s="55">
        <f>0.3*13*H1172</f>
        <v>15.6</v>
      </c>
      <c r="S1172" s="24" t="s">
        <v>1235</v>
      </c>
    </row>
    <row r="1173" spans="1:19" ht="20.100000000000001" customHeight="1" outlineLevel="2">
      <c r="A1173" s="65"/>
      <c r="B1173" s="66"/>
      <c r="C1173" s="65"/>
      <c r="D1173" s="70" t="s">
        <v>1719</v>
      </c>
      <c r="E1173" s="66"/>
      <c r="F1173" s="33" t="s">
        <v>485</v>
      </c>
      <c r="G1173" s="41" t="s">
        <v>1723</v>
      </c>
      <c r="H1173" s="56"/>
      <c r="I1173" s="67"/>
      <c r="J1173" s="67"/>
      <c r="K1173" s="67"/>
      <c r="L1173" s="67"/>
      <c r="M1173" s="112"/>
      <c r="N1173" s="118"/>
      <c r="O1173" s="112"/>
      <c r="P1173" s="69"/>
      <c r="Q1173" s="69"/>
      <c r="R1173" s="69">
        <v>130</v>
      </c>
      <c r="S1173" s="68" t="s">
        <v>1727</v>
      </c>
    </row>
    <row r="1174" spans="1:19" ht="20.100000000000001" customHeight="1" outlineLevel="2">
      <c r="A1174" s="65"/>
      <c r="B1174" s="66"/>
      <c r="C1174" s="65"/>
      <c r="D1174" s="70" t="s">
        <v>1702</v>
      </c>
      <c r="E1174" s="66"/>
      <c r="F1174" s="33" t="s">
        <v>485</v>
      </c>
      <c r="G1174" s="41" t="s">
        <v>792</v>
      </c>
      <c r="H1174" s="56">
        <v>7</v>
      </c>
      <c r="I1174" s="67"/>
      <c r="J1174" s="67"/>
      <c r="K1174" s="67"/>
      <c r="L1174" s="67"/>
      <c r="M1174" s="112"/>
      <c r="N1174" s="118"/>
      <c r="O1174" s="112"/>
      <c r="P1174" s="69"/>
      <c r="Q1174" s="69"/>
      <c r="R1174" s="69">
        <f>2*H1174</f>
        <v>14</v>
      </c>
      <c r="S1174" s="68" t="s">
        <v>1703</v>
      </c>
    </row>
    <row r="1175" spans="1:19" ht="20.100000000000001" customHeight="1" outlineLevel="2">
      <c r="A1175" s="24"/>
      <c r="B1175" s="41"/>
      <c r="C1175" s="33" t="s">
        <v>611</v>
      </c>
      <c r="D1175" s="70" t="s">
        <v>593</v>
      </c>
      <c r="E1175" s="55"/>
      <c r="F1175" s="33" t="s">
        <v>485</v>
      </c>
      <c r="G1175" s="41" t="s">
        <v>792</v>
      </c>
      <c r="H1175" s="56">
        <v>3</v>
      </c>
      <c r="I1175" s="56"/>
      <c r="J1175" s="56"/>
      <c r="K1175" s="56"/>
      <c r="L1175" s="56"/>
      <c r="M1175" s="56"/>
      <c r="N1175" s="56"/>
      <c r="O1175" s="56"/>
      <c r="P1175" s="24"/>
      <c r="Q1175" s="55"/>
      <c r="R1175" s="54">
        <f>H1175*14</f>
        <v>42</v>
      </c>
      <c r="S1175" s="24"/>
    </row>
    <row r="1176" spans="1:19" ht="20.100000000000001" customHeight="1" outlineLevel="1">
      <c r="A1176" s="24"/>
      <c r="B1176" s="41"/>
      <c r="C1176" s="33"/>
      <c r="D1176" s="70"/>
      <c r="E1176" s="55"/>
      <c r="F1176" s="125" t="s">
        <v>1906</v>
      </c>
      <c r="G1176" s="41"/>
      <c r="H1176" s="56"/>
      <c r="I1176" s="56"/>
      <c r="J1176" s="56"/>
      <c r="K1176" s="56"/>
      <c r="L1176" s="56"/>
      <c r="M1176" s="56"/>
      <c r="N1176" s="56"/>
      <c r="O1176" s="56"/>
      <c r="P1176" s="24"/>
      <c r="Q1176" s="55"/>
      <c r="R1176" s="54">
        <f>SUBTOTAL(9,R1169:R1175)</f>
        <v>295.0201680672269</v>
      </c>
      <c r="S1176" s="24"/>
    </row>
    <row r="1177" spans="1:19" ht="20.100000000000001" customHeight="1" outlineLevel="2">
      <c r="A1177" s="24"/>
      <c r="B1177" s="41" t="s">
        <v>870</v>
      </c>
      <c r="C1177" s="24"/>
      <c r="D1177" s="70" t="s">
        <v>822</v>
      </c>
      <c r="E1177" s="55"/>
      <c r="F1177" s="33" t="s">
        <v>277</v>
      </c>
      <c r="G1177" s="41" t="s">
        <v>278</v>
      </c>
      <c r="H1177" s="56"/>
      <c r="I1177" s="56"/>
      <c r="J1177" s="56"/>
      <c r="K1177" s="56"/>
      <c r="L1177" s="56"/>
      <c r="M1177" s="56"/>
      <c r="N1177" s="56"/>
      <c r="O1177" s="56"/>
      <c r="P1177" s="24"/>
      <c r="Q1177" s="55"/>
      <c r="R1177" s="55">
        <v>15</v>
      </c>
      <c r="S1177" s="24"/>
    </row>
    <row r="1178" spans="1:19" ht="20.100000000000001" customHeight="1" outlineLevel="2">
      <c r="A1178" s="24"/>
      <c r="B1178" s="41" t="s">
        <v>908</v>
      </c>
      <c r="C1178" s="24"/>
      <c r="D1178" s="70" t="s">
        <v>822</v>
      </c>
      <c r="E1178" s="55"/>
      <c r="F1178" s="33" t="s">
        <v>277</v>
      </c>
      <c r="G1178" s="41" t="s">
        <v>940</v>
      </c>
      <c r="H1178" s="56"/>
      <c r="I1178" s="56"/>
      <c r="J1178" s="56"/>
      <c r="K1178" s="56"/>
      <c r="L1178" s="56"/>
      <c r="M1178" s="56"/>
      <c r="N1178" s="56"/>
      <c r="O1178" s="56"/>
      <c r="P1178" s="24"/>
      <c r="Q1178" s="55"/>
      <c r="R1178" s="55">
        <v>15</v>
      </c>
      <c r="S1178" s="24"/>
    </row>
    <row r="1179" spans="1:19" ht="20.100000000000001" customHeight="1" outlineLevel="2">
      <c r="A1179" s="35" t="s">
        <v>276</v>
      </c>
      <c r="B1179" s="41" t="s">
        <v>1052</v>
      </c>
      <c r="C1179" s="33" t="s">
        <v>642</v>
      </c>
      <c r="D1179" s="70" t="s">
        <v>949</v>
      </c>
      <c r="E1179" s="40">
        <v>3</v>
      </c>
      <c r="F1179" s="33" t="s">
        <v>277</v>
      </c>
      <c r="G1179" s="41" t="s">
        <v>278</v>
      </c>
      <c r="H1179" s="99">
        <v>119</v>
      </c>
      <c r="I1179" s="49">
        <v>48</v>
      </c>
      <c r="J1179" s="49">
        <v>48</v>
      </c>
      <c r="K1179" s="43">
        <v>0</v>
      </c>
      <c r="L1179" s="49">
        <v>0</v>
      </c>
      <c r="M1179" s="109"/>
      <c r="N1179" s="92">
        <f>IF(H1179&lt;25,1,1+(H1179-25)/H1179)</f>
        <v>1.7899159663865545</v>
      </c>
      <c r="O1179" s="109">
        <v>1</v>
      </c>
      <c r="P1179" s="34">
        <f>J1179*N1179*O1179</f>
        <v>85.915966386554615</v>
      </c>
      <c r="Q1179" s="34">
        <f>L1179*M1179*N1179</f>
        <v>0</v>
      </c>
      <c r="R1179" s="34">
        <f>P1179+Q1179</f>
        <v>85.915966386554615</v>
      </c>
      <c r="S1179" s="31"/>
    </row>
    <row r="1180" spans="1:19" ht="20.100000000000001" customHeight="1" outlineLevel="2">
      <c r="A1180" s="57" t="s">
        <v>1350</v>
      </c>
      <c r="B1180" s="60" t="s">
        <v>1351</v>
      </c>
      <c r="C1180" s="57" t="s">
        <v>1504</v>
      </c>
      <c r="D1180" s="70" t="s">
        <v>1502</v>
      </c>
      <c r="E1180" s="62" t="s">
        <v>1444</v>
      </c>
      <c r="F1180" s="33" t="s">
        <v>277</v>
      </c>
      <c r="G1180" s="41" t="s">
        <v>1592</v>
      </c>
      <c r="H1180" s="87" t="s">
        <v>1482</v>
      </c>
      <c r="I1180" s="56" t="s">
        <v>1494</v>
      </c>
      <c r="J1180" s="56" t="s">
        <v>1496</v>
      </c>
      <c r="K1180" s="56" t="s">
        <v>1494</v>
      </c>
      <c r="L1180" s="56" t="s">
        <v>1496</v>
      </c>
      <c r="M1180" s="56">
        <v>4</v>
      </c>
      <c r="N1180" s="92"/>
      <c r="O1180" s="112"/>
      <c r="P1180" s="69"/>
      <c r="Q1180" s="69"/>
      <c r="R1180" s="69">
        <v>74.666666666666671</v>
      </c>
      <c r="S1180" s="68" t="s">
        <v>1498</v>
      </c>
    </row>
    <row r="1181" spans="1:19" ht="20.100000000000001" customHeight="1" outlineLevel="2">
      <c r="A1181" s="33" t="s">
        <v>577</v>
      </c>
      <c r="B1181" s="41" t="s">
        <v>1053</v>
      </c>
      <c r="C1181" s="33" t="s">
        <v>611</v>
      </c>
      <c r="D1181" s="70" t="s">
        <v>949</v>
      </c>
      <c r="E1181" s="47">
        <v>3</v>
      </c>
      <c r="F1181" s="33" t="s">
        <v>277</v>
      </c>
      <c r="G1181" s="41" t="s">
        <v>278</v>
      </c>
      <c r="H1181" s="44">
        <v>25</v>
      </c>
      <c r="I1181" s="48">
        <v>48</v>
      </c>
      <c r="J1181" s="48">
        <v>48</v>
      </c>
      <c r="K1181" s="48">
        <v>0</v>
      </c>
      <c r="L1181" s="48">
        <v>0</v>
      </c>
      <c r="M1181" s="109"/>
      <c r="N1181" s="92">
        <f>IF(H1181&lt;25,1,1+(H1181-25)/H1181)</f>
        <v>1</v>
      </c>
      <c r="O1181" s="109">
        <v>1</v>
      </c>
      <c r="P1181" s="34">
        <f>J1181*N1181*O1181</f>
        <v>48</v>
      </c>
      <c r="Q1181" s="34">
        <f>L1181*M1181*N1181</f>
        <v>0</v>
      </c>
      <c r="R1181" s="34">
        <f>P1181+Q1181</f>
        <v>48</v>
      </c>
      <c r="S1181" s="31"/>
    </row>
    <row r="1182" spans="1:19" ht="20.100000000000001" customHeight="1" outlineLevel="2">
      <c r="A1182" s="57" t="s">
        <v>1442</v>
      </c>
      <c r="B1182" s="60" t="s">
        <v>1443</v>
      </c>
      <c r="C1182" s="57" t="s">
        <v>1631</v>
      </c>
      <c r="D1182" s="70" t="s">
        <v>1632</v>
      </c>
      <c r="E1182" s="62" t="s">
        <v>1444</v>
      </c>
      <c r="F1182" s="33" t="s">
        <v>277</v>
      </c>
      <c r="G1182" s="41" t="s">
        <v>1658</v>
      </c>
      <c r="H1182" s="87">
        <v>25</v>
      </c>
      <c r="I1182" s="56" t="s">
        <v>1494</v>
      </c>
      <c r="J1182" s="56" t="s">
        <v>1495</v>
      </c>
      <c r="K1182" s="56" t="s">
        <v>1494</v>
      </c>
      <c r="L1182" s="56" t="s">
        <v>1495</v>
      </c>
      <c r="M1182" s="56">
        <v>1</v>
      </c>
      <c r="N1182" s="92"/>
      <c r="O1182" s="112"/>
      <c r="P1182" s="69"/>
      <c r="Q1182" s="69"/>
      <c r="R1182" s="69">
        <v>16</v>
      </c>
      <c r="S1182" s="68" t="s">
        <v>1498</v>
      </c>
    </row>
    <row r="1183" spans="1:19" ht="20.100000000000001" customHeight="1" outlineLevel="2">
      <c r="A1183" s="24"/>
      <c r="B1183" s="55"/>
      <c r="C1183" s="24" t="s">
        <v>642</v>
      </c>
      <c r="D1183" s="70" t="s">
        <v>1223</v>
      </c>
      <c r="E1183" s="55">
        <v>14</v>
      </c>
      <c r="F1183" s="33" t="s">
        <v>277</v>
      </c>
      <c r="G1183" s="41" t="s">
        <v>278</v>
      </c>
      <c r="H1183" s="90">
        <v>6</v>
      </c>
      <c r="I1183" s="56"/>
      <c r="J1183" s="56"/>
      <c r="K1183" s="56"/>
      <c r="L1183" s="56"/>
      <c r="M1183" s="56"/>
      <c r="N1183" s="92">
        <f>IF(H1183&lt;25,1,1+(H1183-25)/H1183)</f>
        <v>1</v>
      </c>
      <c r="O1183" s="56"/>
      <c r="P1183" s="24"/>
      <c r="Q1183" s="55"/>
      <c r="R1183" s="55">
        <f>0.3*13*H1183</f>
        <v>23.4</v>
      </c>
      <c r="S1183" s="68" t="s">
        <v>1235</v>
      </c>
    </row>
    <row r="1184" spans="1:19" ht="20.100000000000001" customHeight="1" outlineLevel="2">
      <c r="A1184" s="65"/>
      <c r="B1184" s="66"/>
      <c r="C1184" s="65"/>
      <c r="D1184" s="70" t="s">
        <v>1702</v>
      </c>
      <c r="E1184" s="66"/>
      <c r="F1184" s="33" t="s">
        <v>277</v>
      </c>
      <c r="G1184" s="41" t="s">
        <v>793</v>
      </c>
      <c r="H1184" s="56">
        <v>9</v>
      </c>
      <c r="I1184" s="67"/>
      <c r="J1184" s="67"/>
      <c r="K1184" s="67"/>
      <c r="L1184" s="67"/>
      <c r="M1184" s="112"/>
      <c r="N1184" s="118"/>
      <c r="O1184" s="112"/>
      <c r="P1184" s="69"/>
      <c r="Q1184" s="69"/>
      <c r="R1184" s="69">
        <f>2*H1184</f>
        <v>18</v>
      </c>
      <c r="S1184" s="68" t="s">
        <v>1703</v>
      </c>
    </row>
    <row r="1185" spans="1:19" ht="20.100000000000001" customHeight="1" outlineLevel="2">
      <c r="A1185" s="24"/>
      <c r="B1185" s="41"/>
      <c r="C1185" s="33" t="s">
        <v>611</v>
      </c>
      <c r="D1185" s="70" t="s">
        <v>593</v>
      </c>
      <c r="E1185" s="55"/>
      <c r="F1185" s="33" t="s">
        <v>277</v>
      </c>
      <c r="G1185" s="41" t="s">
        <v>793</v>
      </c>
      <c r="H1185" s="56">
        <v>4</v>
      </c>
      <c r="I1185" s="56"/>
      <c r="J1185" s="56"/>
      <c r="K1185" s="56"/>
      <c r="L1185" s="56"/>
      <c r="M1185" s="56"/>
      <c r="N1185" s="56"/>
      <c r="O1185" s="56"/>
      <c r="P1185" s="24"/>
      <c r="Q1185" s="55"/>
      <c r="R1185" s="54">
        <f>H1185*14</f>
        <v>56</v>
      </c>
      <c r="S1185" s="24"/>
    </row>
    <row r="1186" spans="1:19" ht="20.100000000000001" customHeight="1" outlineLevel="1">
      <c r="A1186" s="24"/>
      <c r="B1186" s="41"/>
      <c r="C1186" s="33"/>
      <c r="D1186" s="70"/>
      <c r="E1186" s="55"/>
      <c r="F1186" s="125" t="s">
        <v>1907</v>
      </c>
      <c r="G1186" s="41"/>
      <c r="H1186" s="56"/>
      <c r="I1186" s="56"/>
      <c r="J1186" s="56"/>
      <c r="K1186" s="56"/>
      <c r="L1186" s="56"/>
      <c r="M1186" s="56"/>
      <c r="N1186" s="56"/>
      <c r="O1186" s="56"/>
      <c r="P1186" s="24"/>
      <c r="Q1186" s="55"/>
      <c r="R1186" s="54">
        <f>SUBTOTAL(9,R1177:R1185)</f>
        <v>351.98263305322126</v>
      </c>
      <c r="S1186" s="24"/>
    </row>
    <row r="1187" spans="1:19" ht="20.100000000000001" customHeight="1" outlineLevel="2">
      <c r="A1187" s="33" t="s">
        <v>529</v>
      </c>
      <c r="B1187" s="41" t="s">
        <v>530</v>
      </c>
      <c r="C1187" s="33" t="s">
        <v>611</v>
      </c>
      <c r="D1187" s="70" t="s">
        <v>949</v>
      </c>
      <c r="E1187" s="47">
        <v>3</v>
      </c>
      <c r="F1187" s="33" t="s">
        <v>291</v>
      </c>
      <c r="G1187" s="41" t="s">
        <v>292</v>
      </c>
      <c r="H1187" s="44">
        <v>6</v>
      </c>
      <c r="I1187" s="48">
        <v>48</v>
      </c>
      <c r="J1187" s="48">
        <v>48</v>
      </c>
      <c r="K1187" s="48">
        <v>0</v>
      </c>
      <c r="L1187" s="48">
        <v>0</v>
      </c>
      <c r="M1187" s="109"/>
      <c r="N1187" s="92">
        <f>IF(H1187&lt;25,1,1+(H1187-25)/H1187)</f>
        <v>1</v>
      </c>
      <c r="O1187" s="109">
        <v>1</v>
      </c>
      <c r="P1187" s="34">
        <f>J1187*N1187*O1187</f>
        <v>48</v>
      </c>
      <c r="Q1187" s="34">
        <f>L1187*M1187*N1187</f>
        <v>0</v>
      </c>
      <c r="R1187" s="34">
        <f>P1187+Q1187</f>
        <v>48</v>
      </c>
      <c r="S1187" s="31"/>
    </row>
    <row r="1188" spans="1:19" ht="20.100000000000001" customHeight="1" outlineLevel="2">
      <c r="A1188" s="57" t="s">
        <v>1316</v>
      </c>
      <c r="B1188" s="60" t="s">
        <v>1317</v>
      </c>
      <c r="C1188" s="57" t="s">
        <v>1509</v>
      </c>
      <c r="D1188" s="70" t="s">
        <v>1502</v>
      </c>
      <c r="E1188" s="62" t="s">
        <v>1444</v>
      </c>
      <c r="F1188" s="33" t="s">
        <v>291</v>
      </c>
      <c r="G1188" s="41" t="s">
        <v>1575</v>
      </c>
      <c r="H1188" s="87">
        <v>7</v>
      </c>
      <c r="I1188" s="56" t="s">
        <v>1494</v>
      </c>
      <c r="J1188" s="56" t="s">
        <v>1495</v>
      </c>
      <c r="K1188" s="56" t="s">
        <v>1494</v>
      </c>
      <c r="L1188" s="56" t="s">
        <v>1495</v>
      </c>
      <c r="M1188" s="56">
        <v>1</v>
      </c>
      <c r="N1188" s="92"/>
      <c r="O1188" s="112"/>
      <c r="P1188" s="69"/>
      <c r="Q1188" s="69"/>
      <c r="R1188" s="69">
        <v>16</v>
      </c>
      <c r="S1188" s="68" t="s">
        <v>1498</v>
      </c>
    </row>
    <row r="1189" spans="1:19" ht="20.100000000000001" customHeight="1" outlineLevel="2">
      <c r="A1189" s="35" t="s">
        <v>289</v>
      </c>
      <c r="B1189" s="41" t="s">
        <v>290</v>
      </c>
      <c r="C1189" s="33" t="s">
        <v>642</v>
      </c>
      <c r="D1189" s="70" t="s">
        <v>949</v>
      </c>
      <c r="E1189" s="47">
        <v>3</v>
      </c>
      <c r="F1189" s="33" t="s">
        <v>291</v>
      </c>
      <c r="G1189" s="41" t="s">
        <v>292</v>
      </c>
      <c r="H1189" s="99">
        <v>32</v>
      </c>
      <c r="I1189" s="43">
        <v>48</v>
      </c>
      <c r="J1189" s="43">
        <v>32</v>
      </c>
      <c r="K1189" s="43">
        <v>0</v>
      </c>
      <c r="L1189" s="43">
        <v>16</v>
      </c>
      <c r="M1189" s="109">
        <v>1</v>
      </c>
      <c r="N1189" s="92">
        <f>IF(H1189&lt;25,1,1+(H1189-25)/H1189)</f>
        <v>1.21875</v>
      </c>
      <c r="O1189" s="109">
        <v>2</v>
      </c>
      <c r="P1189" s="34">
        <f>J1189*N1189*O1189</f>
        <v>78</v>
      </c>
      <c r="Q1189" s="34">
        <f>L1189*M1189*N1189</f>
        <v>19.5</v>
      </c>
      <c r="R1189" s="34">
        <f>P1189+Q1189</f>
        <v>97.5</v>
      </c>
      <c r="S1189" s="31"/>
    </row>
    <row r="1190" spans="1:19" ht="20.100000000000001" customHeight="1" outlineLevel="2">
      <c r="A1190" s="65"/>
      <c r="B1190" s="66"/>
      <c r="C1190" s="24" t="s">
        <v>642</v>
      </c>
      <c r="D1190" s="70" t="s">
        <v>1223</v>
      </c>
      <c r="E1190" s="55">
        <v>14</v>
      </c>
      <c r="F1190" s="33" t="s">
        <v>291</v>
      </c>
      <c r="G1190" s="41" t="s">
        <v>292</v>
      </c>
      <c r="H1190" s="90">
        <v>2</v>
      </c>
      <c r="I1190" s="67"/>
      <c r="J1190" s="67"/>
      <c r="K1190" s="67"/>
      <c r="L1190" s="67"/>
      <c r="M1190" s="112"/>
      <c r="N1190" s="92">
        <f>IF(H1190&lt;25,1,1+(H1190-25)/H1190)</f>
        <v>1</v>
      </c>
      <c r="O1190" s="112"/>
      <c r="P1190" s="69"/>
      <c r="Q1190" s="69"/>
      <c r="R1190" s="55">
        <f>0.3*13*H1190</f>
        <v>7.8</v>
      </c>
      <c r="S1190" s="24" t="s">
        <v>1235</v>
      </c>
    </row>
    <row r="1191" spans="1:19" ht="20.100000000000001" customHeight="1" outlineLevel="2">
      <c r="A1191" s="65"/>
      <c r="B1191" s="66"/>
      <c r="C1191" s="65"/>
      <c r="D1191" s="70" t="s">
        <v>1702</v>
      </c>
      <c r="E1191" s="66"/>
      <c r="F1191" s="33" t="s">
        <v>291</v>
      </c>
      <c r="G1191" s="41" t="s">
        <v>794</v>
      </c>
      <c r="H1191" s="56">
        <v>2</v>
      </c>
      <c r="I1191" s="67"/>
      <c r="J1191" s="67"/>
      <c r="K1191" s="67"/>
      <c r="L1191" s="67"/>
      <c r="M1191" s="112"/>
      <c r="N1191" s="118"/>
      <c r="O1191" s="112"/>
      <c r="P1191" s="69"/>
      <c r="Q1191" s="69"/>
      <c r="R1191" s="69">
        <f>2*H1191</f>
        <v>4</v>
      </c>
      <c r="S1191" s="68" t="s">
        <v>1703</v>
      </c>
    </row>
    <row r="1192" spans="1:19" ht="20.100000000000001" customHeight="1" outlineLevel="2">
      <c r="A1192" s="24"/>
      <c r="B1192" s="41"/>
      <c r="C1192" s="33" t="s">
        <v>611</v>
      </c>
      <c r="D1192" s="70" t="s">
        <v>593</v>
      </c>
      <c r="E1192" s="55"/>
      <c r="F1192" s="33" t="s">
        <v>291</v>
      </c>
      <c r="G1192" s="41" t="s">
        <v>794</v>
      </c>
      <c r="H1192" s="56">
        <v>3</v>
      </c>
      <c r="I1192" s="56"/>
      <c r="J1192" s="56"/>
      <c r="K1192" s="56"/>
      <c r="L1192" s="56"/>
      <c r="M1192" s="56"/>
      <c r="N1192" s="56"/>
      <c r="O1192" s="56"/>
      <c r="P1192" s="24"/>
      <c r="Q1192" s="55"/>
      <c r="R1192" s="54">
        <f>H1192*14</f>
        <v>42</v>
      </c>
      <c r="S1192" s="24"/>
    </row>
    <row r="1193" spans="1:19" ht="20.100000000000001" customHeight="1" outlineLevel="1">
      <c r="A1193" s="24"/>
      <c r="B1193" s="41"/>
      <c r="C1193" s="33"/>
      <c r="D1193" s="70"/>
      <c r="E1193" s="55"/>
      <c r="F1193" s="125" t="s">
        <v>1776</v>
      </c>
      <c r="G1193" s="41"/>
      <c r="H1193" s="56"/>
      <c r="I1193" s="56"/>
      <c r="J1193" s="56"/>
      <c r="K1193" s="56"/>
      <c r="L1193" s="56"/>
      <c r="M1193" s="56"/>
      <c r="N1193" s="56"/>
      <c r="O1193" s="56"/>
      <c r="P1193" s="24"/>
      <c r="Q1193" s="55"/>
      <c r="R1193" s="54">
        <f>SUBTOTAL(9,R1187:R1192)</f>
        <v>215.3</v>
      </c>
      <c r="S1193" s="24"/>
    </row>
    <row r="1194" spans="1:19" ht="20.100000000000001" customHeight="1" outlineLevel="2">
      <c r="A1194" s="33" t="s">
        <v>600</v>
      </c>
      <c r="B1194" s="41" t="s">
        <v>987</v>
      </c>
      <c r="C1194" s="33" t="s">
        <v>611</v>
      </c>
      <c r="D1194" s="70" t="s">
        <v>949</v>
      </c>
      <c r="E1194" s="47">
        <v>3</v>
      </c>
      <c r="F1194" s="33" t="s">
        <v>127</v>
      </c>
      <c r="G1194" s="41" t="s">
        <v>618</v>
      </c>
      <c r="H1194" s="44">
        <v>34</v>
      </c>
      <c r="I1194" s="48">
        <v>48</v>
      </c>
      <c r="J1194" s="48">
        <v>36</v>
      </c>
      <c r="K1194" s="48">
        <v>0</v>
      </c>
      <c r="L1194" s="48">
        <v>12</v>
      </c>
      <c r="M1194" s="109">
        <v>1</v>
      </c>
      <c r="N1194" s="92">
        <f t="shared" ref="N1194:N1201" si="19">IF(H1194&lt;25,1,1+(H1194-25)/H1194)</f>
        <v>1.2647058823529411</v>
      </c>
      <c r="O1194" s="109">
        <v>1</v>
      </c>
      <c r="P1194" s="34">
        <f>J1194*N1194*O1194</f>
        <v>45.529411764705884</v>
      </c>
      <c r="Q1194" s="34">
        <f>L1194*M1194*N1194</f>
        <v>15.176470588235293</v>
      </c>
      <c r="R1194" s="34">
        <f t="shared" ref="R1194:R1201" si="20">P1194+Q1194</f>
        <v>60.705882352941174</v>
      </c>
      <c r="S1194" s="31"/>
    </row>
    <row r="1195" spans="1:19" ht="20.100000000000001" customHeight="1" outlineLevel="2">
      <c r="A1195" s="35" t="s">
        <v>600</v>
      </c>
      <c r="B1195" s="41" t="s">
        <v>601</v>
      </c>
      <c r="C1195" s="33" t="s">
        <v>642</v>
      </c>
      <c r="D1195" s="70" t="s">
        <v>949</v>
      </c>
      <c r="E1195" s="40">
        <v>3</v>
      </c>
      <c r="F1195" s="33" t="s">
        <v>127</v>
      </c>
      <c r="G1195" s="41" t="s">
        <v>618</v>
      </c>
      <c r="H1195" s="99">
        <v>60</v>
      </c>
      <c r="I1195" s="99">
        <v>48</v>
      </c>
      <c r="J1195" s="48">
        <v>36</v>
      </c>
      <c r="K1195" s="48">
        <v>0</v>
      </c>
      <c r="L1195" s="48">
        <v>12</v>
      </c>
      <c r="M1195" s="109">
        <v>1</v>
      </c>
      <c r="N1195" s="92">
        <f t="shared" si="19"/>
        <v>1.5833333333333335</v>
      </c>
      <c r="O1195" s="109">
        <v>1</v>
      </c>
      <c r="P1195" s="34">
        <f>J1195*N1195*O1195</f>
        <v>57.000000000000007</v>
      </c>
      <c r="Q1195" s="34">
        <f>L1195*M1195*N1195</f>
        <v>19</v>
      </c>
      <c r="R1195" s="34">
        <f t="shared" si="20"/>
        <v>76</v>
      </c>
      <c r="S1195" s="31"/>
    </row>
    <row r="1196" spans="1:19" ht="20.100000000000001" customHeight="1" outlineLevel="2">
      <c r="A1196" s="33" t="s">
        <v>113</v>
      </c>
      <c r="B1196" s="41" t="s">
        <v>980</v>
      </c>
      <c r="C1196" s="33" t="s">
        <v>611</v>
      </c>
      <c r="D1196" s="70" t="s">
        <v>949</v>
      </c>
      <c r="E1196" s="47">
        <v>3</v>
      </c>
      <c r="F1196" s="33" t="s">
        <v>127</v>
      </c>
      <c r="G1196" s="41" t="s">
        <v>618</v>
      </c>
      <c r="H1196" s="44">
        <v>58</v>
      </c>
      <c r="I1196" s="48">
        <v>48</v>
      </c>
      <c r="J1196" s="48">
        <v>32</v>
      </c>
      <c r="K1196" s="44">
        <v>0</v>
      </c>
      <c r="L1196" s="44">
        <v>16</v>
      </c>
      <c r="M1196" s="110" t="s">
        <v>669</v>
      </c>
      <c r="N1196" s="92">
        <f t="shared" si="19"/>
        <v>1.5689655172413794</v>
      </c>
      <c r="O1196" s="109">
        <v>1</v>
      </c>
      <c r="P1196" s="34">
        <f>J1196*N1196*O1196</f>
        <v>50.206896551724142</v>
      </c>
      <c r="Q1196" s="34">
        <f>L1196*M1196*N1196</f>
        <v>25.103448275862071</v>
      </c>
      <c r="R1196" s="34">
        <f t="shared" si="20"/>
        <v>75.310344827586221</v>
      </c>
      <c r="S1196" s="31"/>
    </row>
    <row r="1197" spans="1:19" ht="20.100000000000001" customHeight="1" outlineLevel="2">
      <c r="A1197" s="35" t="s">
        <v>113</v>
      </c>
      <c r="B1197" s="41" t="s">
        <v>114</v>
      </c>
      <c r="C1197" s="33" t="s">
        <v>642</v>
      </c>
      <c r="D1197" s="70" t="s">
        <v>949</v>
      </c>
      <c r="E1197" s="40">
        <v>3</v>
      </c>
      <c r="F1197" s="33" t="s">
        <v>127</v>
      </c>
      <c r="G1197" s="41" t="s">
        <v>618</v>
      </c>
      <c r="H1197" s="99">
        <v>65</v>
      </c>
      <c r="I1197" s="49">
        <v>48</v>
      </c>
      <c r="J1197" s="48">
        <v>32</v>
      </c>
      <c r="K1197" s="44">
        <v>0</v>
      </c>
      <c r="L1197" s="44">
        <v>16</v>
      </c>
      <c r="M1197" s="110" t="s">
        <v>669</v>
      </c>
      <c r="N1197" s="92">
        <f t="shared" si="19"/>
        <v>1.6153846153846154</v>
      </c>
      <c r="O1197" s="109">
        <v>1</v>
      </c>
      <c r="P1197" s="34">
        <f>J1197*N1197*O1197</f>
        <v>51.692307692307693</v>
      </c>
      <c r="Q1197" s="34">
        <f>L1197*M1197*N1197</f>
        <v>25.846153846153847</v>
      </c>
      <c r="R1197" s="34">
        <f t="shared" si="20"/>
        <v>77.538461538461547</v>
      </c>
      <c r="S1197" s="31"/>
    </row>
    <row r="1198" spans="1:19" ht="20.100000000000001" customHeight="1" outlineLevel="2">
      <c r="A1198" s="35" t="s">
        <v>113</v>
      </c>
      <c r="B1198" s="41" t="s">
        <v>114</v>
      </c>
      <c r="C1198" s="33" t="s">
        <v>642</v>
      </c>
      <c r="D1198" s="70" t="s">
        <v>949</v>
      </c>
      <c r="E1198" s="40">
        <v>3</v>
      </c>
      <c r="F1198" s="33" t="s">
        <v>127</v>
      </c>
      <c r="G1198" s="41" t="s">
        <v>618</v>
      </c>
      <c r="H1198" s="99">
        <v>105</v>
      </c>
      <c r="I1198" s="49">
        <v>48</v>
      </c>
      <c r="J1198" s="48">
        <v>32</v>
      </c>
      <c r="K1198" s="44">
        <v>0</v>
      </c>
      <c r="L1198" s="44">
        <v>16</v>
      </c>
      <c r="M1198" s="110" t="s">
        <v>669</v>
      </c>
      <c r="N1198" s="92">
        <f t="shared" si="19"/>
        <v>1.7619047619047619</v>
      </c>
      <c r="O1198" s="109">
        <v>1</v>
      </c>
      <c r="P1198" s="34">
        <f>J1198*N1198*O1198</f>
        <v>56.38095238095238</v>
      </c>
      <c r="Q1198" s="34">
        <f>L1198*M1198*N1198</f>
        <v>28.19047619047619</v>
      </c>
      <c r="R1198" s="34">
        <f t="shared" si="20"/>
        <v>84.571428571428569</v>
      </c>
      <c r="S1198" s="31"/>
    </row>
    <row r="1199" spans="1:19" ht="20.100000000000001" customHeight="1" outlineLevel="2">
      <c r="A1199" s="57" t="s">
        <v>1085</v>
      </c>
      <c r="B1199" s="60" t="s">
        <v>1086</v>
      </c>
      <c r="C1199" s="57" t="s">
        <v>1088</v>
      </c>
      <c r="D1199" s="70" t="s">
        <v>1082</v>
      </c>
      <c r="E1199" s="62">
        <v>2</v>
      </c>
      <c r="F1199" s="33" t="s">
        <v>127</v>
      </c>
      <c r="G1199" s="41" t="s">
        <v>1160</v>
      </c>
      <c r="H1199" s="87">
        <v>46</v>
      </c>
      <c r="I1199" s="56">
        <v>0</v>
      </c>
      <c r="J1199" s="56">
        <v>0</v>
      </c>
      <c r="K1199" s="56">
        <v>0</v>
      </c>
      <c r="L1199" s="56">
        <v>0</v>
      </c>
      <c r="M1199" s="56"/>
      <c r="N1199" s="92">
        <f t="shared" si="19"/>
        <v>1.4565217391304348</v>
      </c>
      <c r="O1199" s="117">
        <v>1</v>
      </c>
      <c r="P1199" s="24"/>
      <c r="Q1199" s="64">
        <f>N1199*E1199*32</f>
        <v>93.217391304347828</v>
      </c>
      <c r="R1199" s="64">
        <f t="shared" si="20"/>
        <v>93.217391304347828</v>
      </c>
      <c r="S1199" s="24"/>
    </row>
    <row r="1200" spans="1:19" ht="20.100000000000001" customHeight="1" outlineLevel="1">
      <c r="A1200" s="57"/>
      <c r="B1200" s="60"/>
      <c r="C1200" s="57"/>
      <c r="D1200" s="70"/>
      <c r="E1200" s="62"/>
      <c r="F1200" s="125" t="s">
        <v>1908</v>
      </c>
      <c r="G1200" s="41"/>
      <c r="H1200" s="87"/>
      <c r="I1200" s="56"/>
      <c r="J1200" s="56"/>
      <c r="K1200" s="56"/>
      <c r="L1200" s="56"/>
      <c r="M1200" s="56"/>
      <c r="N1200" s="92"/>
      <c r="O1200" s="117"/>
      <c r="P1200" s="24"/>
      <c r="Q1200" s="64"/>
      <c r="R1200" s="64">
        <f>SUBTOTAL(9,R1194:R1199)</f>
        <v>467.3435085947653</v>
      </c>
      <c r="S1200" s="24"/>
    </row>
    <row r="1201" spans="1:19" ht="20.100000000000001" customHeight="1" outlineLevel="2">
      <c r="A1201" s="33" t="s">
        <v>511</v>
      </c>
      <c r="B1201" s="41" t="s">
        <v>512</v>
      </c>
      <c r="C1201" s="33" t="s">
        <v>611</v>
      </c>
      <c r="D1201" s="70" t="s">
        <v>662</v>
      </c>
      <c r="E1201" s="47">
        <v>3</v>
      </c>
      <c r="F1201" s="33" t="s">
        <v>266</v>
      </c>
      <c r="G1201" s="41" t="s">
        <v>267</v>
      </c>
      <c r="H1201" s="44">
        <v>54</v>
      </c>
      <c r="I1201" s="48">
        <v>48</v>
      </c>
      <c r="J1201" s="48">
        <v>48</v>
      </c>
      <c r="K1201" s="48">
        <v>0</v>
      </c>
      <c r="L1201" s="48">
        <v>0</v>
      </c>
      <c r="M1201" s="109"/>
      <c r="N1201" s="92">
        <f t="shared" si="19"/>
        <v>1.5370370370370372</v>
      </c>
      <c r="O1201" s="109">
        <v>1</v>
      </c>
      <c r="P1201" s="34">
        <f>J1201*N1201*O1201</f>
        <v>73.777777777777786</v>
      </c>
      <c r="Q1201" s="34">
        <f>L1201*M1201*N1201</f>
        <v>0</v>
      </c>
      <c r="R1201" s="34">
        <f t="shared" si="20"/>
        <v>73.777777777777786</v>
      </c>
      <c r="S1201" s="31"/>
    </row>
    <row r="1202" spans="1:19" ht="20.100000000000001" customHeight="1" outlineLevel="2">
      <c r="A1202" s="57" t="s">
        <v>1290</v>
      </c>
      <c r="B1202" s="60" t="s">
        <v>1291</v>
      </c>
      <c r="C1202" s="57" t="s">
        <v>1509</v>
      </c>
      <c r="D1202" s="70" t="s">
        <v>1502</v>
      </c>
      <c r="E1202" s="62" t="s">
        <v>1444</v>
      </c>
      <c r="F1202" s="33" t="s">
        <v>266</v>
      </c>
      <c r="G1202" s="41" t="s">
        <v>1556</v>
      </c>
      <c r="H1202" s="87">
        <v>53</v>
      </c>
      <c r="I1202" s="56" t="s">
        <v>1494</v>
      </c>
      <c r="J1202" s="56" t="s">
        <v>1495</v>
      </c>
      <c r="K1202" s="56" t="s">
        <v>1494</v>
      </c>
      <c r="L1202" s="56" t="s">
        <v>1495</v>
      </c>
      <c r="M1202" s="56">
        <v>1</v>
      </c>
      <c r="N1202" s="92"/>
      <c r="O1202" s="112"/>
      <c r="P1202" s="69"/>
      <c r="Q1202" s="69"/>
      <c r="R1202" s="69">
        <v>24.452830188679243</v>
      </c>
      <c r="S1202" s="68" t="s">
        <v>1498</v>
      </c>
    </row>
    <row r="1203" spans="1:19" ht="20.100000000000001" customHeight="1" outlineLevel="2">
      <c r="A1203" s="24"/>
      <c r="B1203" s="41" t="s">
        <v>1054</v>
      </c>
      <c r="C1203" s="24"/>
      <c r="D1203" s="70" t="s">
        <v>822</v>
      </c>
      <c r="E1203" s="55"/>
      <c r="F1203" s="33" t="s">
        <v>266</v>
      </c>
      <c r="G1203" s="41" t="s">
        <v>267</v>
      </c>
      <c r="H1203" s="56"/>
      <c r="I1203" s="56"/>
      <c r="J1203" s="56"/>
      <c r="K1203" s="56"/>
      <c r="L1203" s="56"/>
      <c r="M1203" s="56"/>
      <c r="N1203" s="56"/>
      <c r="O1203" s="56"/>
      <c r="P1203" s="24"/>
      <c r="Q1203" s="55"/>
      <c r="R1203" s="55">
        <v>15</v>
      </c>
      <c r="S1203" s="24"/>
    </row>
    <row r="1204" spans="1:19" ht="20.100000000000001" customHeight="1" outlineLevel="2">
      <c r="A1204" s="35" t="s">
        <v>268</v>
      </c>
      <c r="B1204" s="41" t="s">
        <v>269</v>
      </c>
      <c r="C1204" s="33" t="s">
        <v>642</v>
      </c>
      <c r="D1204" s="70" t="s">
        <v>949</v>
      </c>
      <c r="E1204" s="40">
        <v>4</v>
      </c>
      <c r="F1204" s="33" t="s">
        <v>266</v>
      </c>
      <c r="G1204" s="41" t="s">
        <v>267</v>
      </c>
      <c r="H1204" s="99">
        <v>78</v>
      </c>
      <c r="I1204" s="49">
        <v>64</v>
      </c>
      <c r="J1204" s="49">
        <v>64</v>
      </c>
      <c r="K1204" s="43">
        <v>0</v>
      </c>
      <c r="L1204" s="49">
        <v>0</v>
      </c>
      <c r="M1204" s="109"/>
      <c r="N1204" s="92">
        <f>IF(H1204&lt;25,1,1+(H1204-25)/H1204)</f>
        <v>1.6794871794871795</v>
      </c>
      <c r="O1204" s="109">
        <v>1</v>
      </c>
      <c r="P1204" s="34">
        <f>J1204*N1204*O1204</f>
        <v>107.48717948717949</v>
      </c>
      <c r="Q1204" s="34">
        <f>L1204*M1204*N1204</f>
        <v>0</v>
      </c>
      <c r="R1204" s="34">
        <f>P1204+Q1204</f>
        <v>107.48717948717949</v>
      </c>
      <c r="S1204" s="31"/>
    </row>
    <row r="1205" spans="1:19" ht="20.100000000000001" customHeight="1" outlineLevel="2">
      <c r="A1205" s="41">
        <v>12002500</v>
      </c>
      <c r="B1205" s="41" t="s">
        <v>269</v>
      </c>
      <c r="C1205" s="33" t="s">
        <v>642</v>
      </c>
      <c r="D1205" s="70" t="s">
        <v>949</v>
      </c>
      <c r="E1205" s="47">
        <v>4</v>
      </c>
      <c r="F1205" s="33" t="s">
        <v>266</v>
      </c>
      <c r="G1205" s="41" t="s">
        <v>267</v>
      </c>
      <c r="H1205" s="44">
        <v>78</v>
      </c>
      <c r="I1205" s="48">
        <v>64</v>
      </c>
      <c r="J1205" s="48">
        <v>64</v>
      </c>
      <c r="K1205" s="48">
        <v>0</v>
      </c>
      <c r="L1205" s="48">
        <v>0</v>
      </c>
      <c r="M1205" s="109"/>
      <c r="N1205" s="92">
        <f>IF(H1205&lt;25,1,1+(H1205-25)/H1205)</f>
        <v>1.6794871794871795</v>
      </c>
      <c r="O1205" s="109">
        <v>1</v>
      </c>
      <c r="P1205" s="34">
        <v>80.959999999999994</v>
      </c>
      <c r="Q1205" s="34">
        <f>L1205*M1205*N1205</f>
        <v>0</v>
      </c>
      <c r="R1205" s="34">
        <v>80.959999999999994</v>
      </c>
      <c r="S1205" s="31" t="s">
        <v>1714</v>
      </c>
    </row>
    <row r="1206" spans="1:19" ht="20.100000000000001" customHeight="1" outlineLevel="2">
      <c r="A1206" s="65"/>
      <c r="B1206" s="66"/>
      <c r="C1206" s="24" t="s">
        <v>642</v>
      </c>
      <c r="D1206" s="70" t="s">
        <v>1223</v>
      </c>
      <c r="E1206" s="55">
        <v>14</v>
      </c>
      <c r="F1206" s="33" t="s">
        <v>266</v>
      </c>
      <c r="G1206" s="41" t="s">
        <v>267</v>
      </c>
      <c r="H1206" s="90">
        <v>4</v>
      </c>
      <c r="I1206" s="67"/>
      <c r="J1206" s="67"/>
      <c r="K1206" s="67"/>
      <c r="L1206" s="67"/>
      <c r="M1206" s="112"/>
      <c r="N1206" s="92">
        <f>IF(H1206&lt;25,1,1+(H1206-25)/H1206)</f>
        <v>1</v>
      </c>
      <c r="O1206" s="112"/>
      <c r="P1206" s="69"/>
      <c r="Q1206" s="69"/>
      <c r="R1206" s="55">
        <f>0.3*13*H1206</f>
        <v>15.6</v>
      </c>
      <c r="S1206" s="68" t="s">
        <v>1235</v>
      </c>
    </row>
    <row r="1207" spans="1:19" ht="20.100000000000001" customHeight="1" outlineLevel="2">
      <c r="A1207" s="65"/>
      <c r="B1207" s="66"/>
      <c r="C1207" s="65"/>
      <c r="D1207" s="70" t="s">
        <v>1702</v>
      </c>
      <c r="E1207" s="66"/>
      <c r="F1207" s="33" t="s">
        <v>266</v>
      </c>
      <c r="G1207" s="41" t="s">
        <v>795</v>
      </c>
      <c r="H1207" s="56">
        <v>8</v>
      </c>
      <c r="I1207" s="67"/>
      <c r="J1207" s="67"/>
      <c r="K1207" s="67"/>
      <c r="L1207" s="67"/>
      <c r="M1207" s="112"/>
      <c r="N1207" s="118"/>
      <c r="O1207" s="112"/>
      <c r="P1207" s="69"/>
      <c r="Q1207" s="69"/>
      <c r="R1207" s="69">
        <f>2*H1207</f>
        <v>16</v>
      </c>
      <c r="S1207" s="68" t="s">
        <v>1703</v>
      </c>
    </row>
    <row r="1208" spans="1:19" ht="20.100000000000001" customHeight="1" outlineLevel="2">
      <c r="A1208" s="24"/>
      <c r="B1208" s="41"/>
      <c r="C1208" s="33" t="s">
        <v>611</v>
      </c>
      <c r="D1208" s="70" t="s">
        <v>593</v>
      </c>
      <c r="E1208" s="55"/>
      <c r="F1208" s="33" t="s">
        <v>266</v>
      </c>
      <c r="G1208" s="41" t="s">
        <v>795</v>
      </c>
      <c r="H1208" s="56">
        <v>3</v>
      </c>
      <c r="I1208" s="56"/>
      <c r="J1208" s="56"/>
      <c r="K1208" s="56"/>
      <c r="L1208" s="56"/>
      <c r="M1208" s="56"/>
      <c r="N1208" s="56"/>
      <c r="O1208" s="56"/>
      <c r="P1208" s="24"/>
      <c r="Q1208" s="55"/>
      <c r="R1208" s="54">
        <f>H1208*14</f>
        <v>42</v>
      </c>
      <c r="S1208" s="24"/>
    </row>
    <row r="1209" spans="1:19" ht="20.100000000000001" customHeight="1" outlineLevel="1">
      <c r="A1209" s="24"/>
      <c r="B1209" s="41"/>
      <c r="C1209" s="33"/>
      <c r="D1209" s="70"/>
      <c r="E1209" s="55"/>
      <c r="F1209" s="125" t="s">
        <v>1909</v>
      </c>
      <c r="G1209" s="41"/>
      <c r="H1209" s="56"/>
      <c r="I1209" s="56"/>
      <c r="J1209" s="56"/>
      <c r="K1209" s="56"/>
      <c r="L1209" s="56"/>
      <c r="M1209" s="56"/>
      <c r="N1209" s="56"/>
      <c r="O1209" s="56"/>
      <c r="P1209" s="24"/>
      <c r="Q1209" s="55"/>
      <c r="R1209" s="54">
        <f>SUBTOTAL(9,R1201:R1208)</f>
        <v>375.27778745363651</v>
      </c>
      <c r="S1209" s="24"/>
    </row>
    <row r="1210" spans="1:19" ht="20.100000000000001" customHeight="1" outlineLevel="2">
      <c r="A1210" s="24"/>
      <c r="B1210" s="41" t="s">
        <v>836</v>
      </c>
      <c r="C1210" s="24"/>
      <c r="D1210" s="70" t="s">
        <v>822</v>
      </c>
      <c r="E1210" s="55"/>
      <c r="F1210" s="33" t="s">
        <v>320</v>
      </c>
      <c r="G1210" s="41" t="s">
        <v>321</v>
      </c>
      <c r="H1210" s="56"/>
      <c r="I1210" s="56"/>
      <c r="J1210" s="56"/>
      <c r="K1210" s="56"/>
      <c r="L1210" s="56"/>
      <c r="M1210" s="56"/>
      <c r="N1210" s="56"/>
      <c r="O1210" s="56"/>
      <c r="P1210" s="24"/>
      <c r="Q1210" s="55"/>
      <c r="R1210" s="55">
        <v>15</v>
      </c>
      <c r="S1210" s="24"/>
    </row>
    <row r="1211" spans="1:19" ht="20.100000000000001" customHeight="1" outlineLevel="2">
      <c r="A1211" s="35" t="s">
        <v>316</v>
      </c>
      <c r="B1211" s="41" t="s">
        <v>317</v>
      </c>
      <c r="C1211" s="33" t="s">
        <v>642</v>
      </c>
      <c r="D1211" s="70" t="s">
        <v>949</v>
      </c>
      <c r="E1211" s="40">
        <v>3</v>
      </c>
      <c r="F1211" s="33" t="s">
        <v>320</v>
      </c>
      <c r="G1211" s="41" t="s">
        <v>321</v>
      </c>
      <c r="H1211" s="99">
        <v>51</v>
      </c>
      <c r="I1211" s="49">
        <v>48</v>
      </c>
      <c r="J1211" s="49">
        <v>44</v>
      </c>
      <c r="K1211" s="49">
        <v>4</v>
      </c>
      <c r="L1211" s="44">
        <v>0</v>
      </c>
      <c r="M1211" s="110" t="s">
        <v>669</v>
      </c>
      <c r="N1211" s="92">
        <f>IF(H1211&lt;25,1,1+(H1211-25)/H1211)</f>
        <v>1.5098039215686274</v>
      </c>
      <c r="O1211" s="109">
        <v>1.2</v>
      </c>
      <c r="P1211" s="34">
        <f>J1211*N1211*O1211</f>
        <v>79.71764705882353</v>
      </c>
      <c r="Q1211" s="34">
        <f>L1211*M1211*N1211</f>
        <v>0</v>
      </c>
      <c r="R1211" s="34">
        <f>P1211+Q1211</f>
        <v>79.71764705882353</v>
      </c>
      <c r="S1211" s="31"/>
    </row>
    <row r="1212" spans="1:19" ht="20.100000000000001" customHeight="1" outlineLevel="2">
      <c r="A1212" s="57" t="s">
        <v>1372</v>
      </c>
      <c r="B1212" s="60" t="s">
        <v>1373</v>
      </c>
      <c r="C1212" s="57" t="s">
        <v>1504</v>
      </c>
      <c r="D1212" s="70" t="s">
        <v>1502</v>
      </c>
      <c r="E1212" s="62" t="s">
        <v>1444</v>
      </c>
      <c r="F1212" s="33" t="s">
        <v>320</v>
      </c>
      <c r="G1212" s="41" t="s">
        <v>1602</v>
      </c>
      <c r="H1212" s="87" t="s">
        <v>1478</v>
      </c>
      <c r="I1212" s="56" t="s">
        <v>1494</v>
      </c>
      <c r="J1212" s="56" t="s">
        <v>1496</v>
      </c>
      <c r="K1212" s="56" t="s">
        <v>1494</v>
      </c>
      <c r="L1212" s="56" t="s">
        <v>1496</v>
      </c>
      <c r="M1212" s="56">
        <v>1</v>
      </c>
      <c r="N1212" s="92"/>
      <c r="O1212" s="112"/>
      <c r="P1212" s="69"/>
      <c r="Q1212" s="69"/>
      <c r="R1212" s="69">
        <v>21.743589743589745</v>
      </c>
      <c r="S1212" s="68" t="s">
        <v>1498</v>
      </c>
    </row>
    <row r="1213" spans="1:19" ht="20.100000000000001" customHeight="1" outlineLevel="2">
      <c r="A1213" s="33" t="s">
        <v>575</v>
      </c>
      <c r="B1213" s="41" t="s">
        <v>576</v>
      </c>
      <c r="C1213" s="33" t="s">
        <v>611</v>
      </c>
      <c r="D1213" s="70" t="s">
        <v>949</v>
      </c>
      <c r="E1213" s="47">
        <v>3</v>
      </c>
      <c r="F1213" s="33" t="s">
        <v>320</v>
      </c>
      <c r="G1213" s="41" t="s">
        <v>321</v>
      </c>
      <c r="H1213" s="44">
        <v>3</v>
      </c>
      <c r="I1213" s="48">
        <v>48</v>
      </c>
      <c r="J1213" s="48">
        <v>48</v>
      </c>
      <c r="K1213" s="48">
        <v>0</v>
      </c>
      <c r="L1213" s="48">
        <v>0</v>
      </c>
      <c r="M1213" s="109"/>
      <c r="N1213" s="92">
        <f>IF(H1213&lt;25,1,1+(H1213-25)/H1213)</f>
        <v>1</v>
      </c>
      <c r="O1213" s="109">
        <v>1</v>
      </c>
      <c r="P1213" s="34">
        <f>J1213*N1213*O1213</f>
        <v>48</v>
      </c>
      <c r="Q1213" s="34">
        <f>L1213*M1213*N1213</f>
        <v>0</v>
      </c>
      <c r="R1213" s="34">
        <f>P1213+Q1213</f>
        <v>48</v>
      </c>
      <c r="S1213" s="31"/>
    </row>
    <row r="1214" spans="1:19" ht="20.100000000000001" customHeight="1" outlineLevel="2">
      <c r="A1214" s="57" t="s">
        <v>1432</v>
      </c>
      <c r="B1214" s="60" t="s">
        <v>1433</v>
      </c>
      <c r="C1214" s="57" t="s">
        <v>1631</v>
      </c>
      <c r="D1214" s="70" t="s">
        <v>1632</v>
      </c>
      <c r="E1214" s="62" t="s">
        <v>1444</v>
      </c>
      <c r="F1214" s="33" t="s">
        <v>320</v>
      </c>
      <c r="G1214" s="41" t="s">
        <v>1648</v>
      </c>
      <c r="H1214" s="87">
        <v>3</v>
      </c>
      <c r="I1214" s="56" t="s">
        <v>1494</v>
      </c>
      <c r="J1214" s="56" t="s">
        <v>1495</v>
      </c>
      <c r="K1214" s="56" t="s">
        <v>1494</v>
      </c>
      <c r="L1214" s="56" t="s">
        <v>1495</v>
      </c>
      <c r="M1214" s="56">
        <v>1</v>
      </c>
      <c r="N1214" s="92"/>
      <c r="O1214" s="112"/>
      <c r="P1214" s="69"/>
      <c r="Q1214" s="69"/>
      <c r="R1214" s="69">
        <v>16</v>
      </c>
      <c r="S1214" s="68" t="s">
        <v>1498</v>
      </c>
    </row>
    <row r="1215" spans="1:19" ht="20.100000000000001" customHeight="1" outlineLevel="2">
      <c r="A1215" s="24"/>
      <c r="B1215" s="55"/>
      <c r="C1215" s="24" t="s">
        <v>642</v>
      </c>
      <c r="D1215" s="70" t="s">
        <v>1223</v>
      </c>
      <c r="E1215" s="55">
        <v>14</v>
      </c>
      <c r="F1215" s="33" t="s">
        <v>1225</v>
      </c>
      <c r="G1215" s="41" t="s">
        <v>1226</v>
      </c>
      <c r="H1215" s="90">
        <v>6</v>
      </c>
      <c r="I1215" s="56"/>
      <c r="J1215" s="56"/>
      <c r="K1215" s="56"/>
      <c r="L1215" s="56"/>
      <c r="M1215" s="56"/>
      <c r="N1215" s="92">
        <f>IF(H1215&lt;25,1,1+(H1215-25)/H1215)</f>
        <v>1</v>
      </c>
      <c r="O1215" s="56"/>
      <c r="P1215" s="24"/>
      <c r="Q1215" s="55"/>
      <c r="R1215" s="55">
        <f>0.3*13*H1215</f>
        <v>23.4</v>
      </c>
      <c r="S1215" s="24" t="s">
        <v>1235</v>
      </c>
    </row>
    <row r="1216" spans="1:19" ht="20.100000000000001" customHeight="1" outlineLevel="2">
      <c r="A1216" s="65"/>
      <c r="B1216" s="66"/>
      <c r="C1216" s="24" t="s">
        <v>642</v>
      </c>
      <c r="D1216" s="70" t="s">
        <v>1224</v>
      </c>
      <c r="E1216" s="55" t="s">
        <v>1229</v>
      </c>
      <c r="F1216" s="33" t="s">
        <v>1225</v>
      </c>
      <c r="G1216" s="41" t="s">
        <v>1226</v>
      </c>
      <c r="H1216" s="90">
        <v>48</v>
      </c>
      <c r="I1216" s="67"/>
      <c r="J1216" s="67"/>
      <c r="K1216" s="67"/>
      <c r="L1216" s="67"/>
      <c r="M1216" s="112"/>
      <c r="N1216" s="92">
        <f>IF(H1216&lt;25,1,1+(H1216-25)/H1216)</f>
        <v>1.4791666666666667</v>
      </c>
      <c r="O1216" s="112"/>
      <c r="P1216" s="69"/>
      <c r="Q1216" s="69"/>
      <c r="R1216" s="69">
        <f>6*N1216*4</f>
        <v>35.5</v>
      </c>
      <c r="S1216" s="68"/>
    </row>
    <row r="1217" spans="1:19" ht="20.100000000000001" customHeight="1" outlineLevel="2">
      <c r="A1217" s="65"/>
      <c r="B1217" s="66"/>
      <c r="C1217" s="65"/>
      <c r="D1217" s="70" t="s">
        <v>1702</v>
      </c>
      <c r="E1217" s="66"/>
      <c r="F1217" s="33" t="s">
        <v>320</v>
      </c>
      <c r="G1217" s="41" t="s">
        <v>796</v>
      </c>
      <c r="H1217" s="56">
        <v>7</v>
      </c>
      <c r="I1217" s="67"/>
      <c r="J1217" s="67"/>
      <c r="K1217" s="67"/>
      <c r="L1217" s="67"/>
      <c r="M1217" s="112"/>
      <c r="N1217" s="118"/>
      <c r="O1217" s="112"/>
      <c r="P1217" s="69"/>
      <c r="Q1217" s="69"/>
      <c r="R1217" s="69">
        <f>2*H1217</f>
        <v>14</v>
      </c>
      <c r="S1217" s="68" t="s">
        <v>1703</v>
      </c>
    </row>
    <row r="1218" spans="1:19" ht="20.100000000000001" customHeight="1" outlineLevel="2">
      <c r="A1218" s="24"/>
      <c r="B1218" s="41"/>
      <c r="C1218" s="33" t="s">
        <v>611</v>
      </c>
      <c r="D1218" s="70" t="s">
        <v>593</v>
      </c>
      <c r="E1218" s="55"/>
      <c r="F1218" s="33" t="s">
        <v>320</v>
      </c>
      <c r="G1218" s="41" t="s">
        <v>796</v>
      </c>
      <c r="H1218" s="56">
        <v>4</v>
      </c>
      <c r="I1218" s="56"/>
      <c r="J1218" s="56"/>
      <c r="K1218" s="56"/>
      <c r="L1218" s="56"/>
      <c r="M1218" s="56"/>
      <c r="N1218" s="56"/>
      <c r="O1218" s="56"/>
      <c r="P1218" s="24"/>
      <c r="Q1218" s="55"/>
      <c r="R1218" s="54">
        <f>H1218*14</f>
        <v>56</v>
      </c>
      <c r="S1218" s="24"/>
    </row>
    <row r="1219" spans="1:19" ht="20.100000000000001" customHeight="1" outlineLevel="1">
      <c r="A1219" s="24"/>
      <c r="B1219" s="41"/>
      <c r="C1219" s="33"/>
      <c r="D1219" s="70"/>
      <c r="E1219" s="55"/>
      <c r="F1219" s="125" t="s">
        <v>1910</v>
      </c>
      <c r="G1219" s="41"/>
      <c r="H1219" s="56"/>
      <c r="I1219" s="56"/>
      <c r="J1219" s="56"/>
      <c r="K1219" s="56"/>
      <c r="L1219" s="56"/>
      <c r="M1219" s="56"/>
      <c r="N1219" s="56"/>
      <c r="O1219" s="56"/>
      <c r="P1219" s="24"/>
      <c r="Q1219" s="55"/>
      <c r="R1219" s="54">
        <f>SUBTOTAL(9,R1210:R1218)</f>
        <v>309.36123680241326</v>
      </c>
      <c r="S1219" s="24"/>
    </row>
    <row r="1220" spans="1:19" ht="20.100000000000001" customHeight="1" outlineLevel="2">
      <c r="A1220" s="33" t="s">
        <v>402</v>
      </c>
      <c r="B1220" s="41" t="s">
        <v>403</v>
      </c>
      <c r="C1220" s="33" t="s">
        <v>611</v>
      </c>
      <c r="D1220" s="70" t="s">
        <v>949</v>
      </c>
      <c r="E1220" s="47">
        <v>3</v>
      </c>
      <c r="F1220" s="33" t="s">
        <v>57</v>
      </c>
      <c r="G1220" s="41" t="s">
        <v>58</v>
      </c>
      <c r="H1220" s="44">
        <v>16</v>
      </c>
      <c r="I1220" s="48">
        <v>48</v>
      </c>
      <c r="J1220" s="48">
        <v>48</v>
      </c>
      <c r="K1220" s="48">
        <v>0</v>
      </c>
      <c r="L1220" s="48">
        <v>0</v>
      </c>
      <c r="M1220" s="109"/>
      <c r="N1220" s="92">
        <f>IF(H1220&lt;25,1,1+(H1220-25)/H1220)</f>
        <v>1</v>
      </c>
      <c r="O1220" s="109">
        <v>1</v>
      </c>
      <c r="P1220" s="34">
        <f>J1220*N1220*O1220</f>
        <v>48</v>
      </c>
      <c r="Q1220" s="34">
        <f>L1220*M1220*N1220</f>
        <v>0</v>
      </c>
      <c r="R1220" s="34">
        <f>P1220+Q1220</f>
        <v>48</v>
      </c>
      <c r="S1220" s="31"/>
    </row>
    <row r="1221" spans="1:19" ht="20.100000000000001" customHeight="1" outlineLevel="2">
      <c r="A1221" s="57" t="s">
        <v>1272</v>
      </c>
      <c r="B1221" s="60" t="s">
        <v>1273</v>
      </c>
      <c r="C1221" s="57" t="s">
        <v>1509</v>
      </c>
      <c r="D1221" s="70" t="s">
        <v>1502</v>
      </c>
      <c r="E1221" s="62" t="s">
        <v>1444</v>
      </c>
      <c r="F1221" s="33" t="s">
        <v>57</v>
      </c>
      <c r="G1221" s="41" t="s">
        <v>1540</v>
      </c>
      <c r="H1221" s="87">
        <v>18</v>
      </c>
      <c r="I1221" s="56" t="s">
        <v>1494</v>
      </c>
      <c r="J1221" s="56" t="s">
        <v>1495</v>
      </c>
      <c r="K1221" s="56" t="s">
        <v>1494</v>
      </c>
      <c r="L1221" s="56" t="s">
        <v>1495</v>
      </c>
      <c r="M1221" s="56">
        <v>1</v>
      </c>
      <c r="N1221" s="92"/>
      <c r="O1221" s="112"/>
      <c r="P1221" s="69"/>
      <c r="Q1221" s="69"/>
      <c r="R1221" s="69">
        <v>16</v>
      </c>
      <c r="S1221" s="68" t="s">
        <v>1498</v>
      </c>
    </row>
    <row r="1222" spans="1:19" ht="20.100000000000001" customHeight="1" outlineLevel="2">
      <c r="A1222" s="24"/>
      <c r="B1222" s="41" t="s">
        <v>903</v>
      </c>
      <c r="C1222" s="24"/>
      <c r="D1222" s="70" t="s">
        <v>822</v>
      </c>
      <c r="E1222" s="55"/>
      <c r="F1222" s="33" t="s">
        <v>57</v>
      </c>
      <c r="G1222" s="41" t="s">
        <v>935</v>
      </c>
      <c r="H1222" s="56"/>
      <c r="I1222" s="56"/>
      <c r="J1222" s="56"/>
      <c r="K1222" s="56"/>
      <c r="L1222" s="56"/>
      <c r="M1222" s="56"/>
      <c r="N1222" s="56"/>
      <c r="O1222" s="56"/>
      <c r="P1222" s="24"/>
      <c r="Q1222" s="55"/>
      <c r="R1222" s="55">
        <v>15</v>
      </c>
      <c r="S1222" s="24"/>
    </row>
    <row r="1223" spans="1:19" ht="20.100000000000001" customHeight="1" outlineLevel="2">
      <c r="A1223" s="33" t="s">
        <v>565</v>
      </c>
      <c r="B1223" s="41" t="s">
        <v>1055</v>
      </c>
      <c r="C1223" s="33" t="s">
        <v>611</v>
      </c>
      <c r="D1223" s="70" t="s">
        <v>949</v>
      </c>
      <c r="E1223" s="47">
        <v>3</v>
      </c>
      <c r="F1223" s="33" t="s">
        <v>57</v>
      </c>
      <c r="G1223" s="41" t="s">
        <v>58</v>
      </c>
      <c r="H1223" s="44">
        <v>40</v>
      </c>
      <c r="I1223" s="48">
        <v>48</v>
      </c>
      <c r="J1223" s="48">
        <v>32</v>
      </c>
      <c r="K1223" s="48">
        <v>16</v>
      </c>
      <c r="L1223" s="48">
        <v>0</v>
      </c>
      <c r="M1223" s="109">
        <v>1</v>
      </c>
      <c r="N1223" s="92">
        <f>IF(H1223&lt;25,1,1+(H1223-25)/H1223)</f>
        <v>1.375</v>
      </c>
      <c r="O1223" s="109">
        <v>1</v>
      </c>
      <c r="P1223" s="34">
        <f>J1223*N1223*O1223</f>
        <v>44</v>
      </c>
      <c r="Q1223" s="34">
        <f>K1223*M1223*N1223</f>
        <v>22</v>
      </c>
      <c r="R1223" s="34">
        <f>P1223+Q1223</f>
        <v>66</v>
      </c>
      <c r="S1223" s="31"/>
    </row>
    <row r="1224" spans="1:19" ht="20.100000000000001" customHeight="1" outlineLevel="2">
      <c r="A1224" s="57" t="s">
        <v>1414</v>
      </c>
      <c r="B1224" s="60" t="s">
        <v>1415</v>
      </c>
      <c r="C1224" s="57" t="s">
        <v>1509</v>
      </c>
      <c r="D1224" s="70" t="s">
        <v>1502</v>
      </c>
      <c r="E1224" s="62" t="s">
        <v>1444</v>
      </c>
      <c r="F1224" s="33" t="s">
        <v>57</v>
      </c>
      <c r="G1224" s="41" t="s">
        <v>1540</v>
      </c>
      <c r="H1224" s="87">
        <v>36</v>
      </c>
      <c r="I1224" s="56" t="s">
        <v>1494</v>
      </c>
      <c r="J1224" s="56" t="s">
        <v>1495</v>
      </c>
      <c r="K1224" s="56" t="s">
        <v>1494</v>
      </c>
      <c r="L1224" s="56" t="s">
        <v>1495</v>
      </c>
      <c r="M1224" s="56">
        <v>1</v>
      </c>
      <c r="N1224" s="92"/>
      <c r="O1224" s="112"/>
      <c r="P1224" s="69"/>
      <c r="Q1224" s="69"/>
      <c r="R1224" s="69">
        <v>20.888888888888889</v>
      </c>
      <c r="S1224" s="68" t="s">
        <v>1498</v>
      </c>
    </row>
    <row r="1225" spans="1:19" ht="20.100000000000001" customHeight="1" outlineLevel="2">
      <c r="A1225" s="24"/>
      <c r="B1225" s="55"/>
      <c r="C1225" s="24" t="s">
        <v>642</v>
      </c>
      <c r="D1225" s="70" t="s">
        <v>1223</v>
      </c>
      <c r="E1225" s="55">
        <v>14</v>
      </c>
      <c r="F1225" s="33" t="s">
        <v>57</v>
      </c>
      <c r="G1225" s="41" t="s">
        <v>58</v>
      </c>
      <c r="H1225" s="90">
        <v>3</v>
      </c>
      <c r="I1225" s="56"/>
      <c r="J1225" s="56"/>
      <c r="K1225" s="56"/>
      <c r="L1225" s="56"/>
      <c r="M1225" s="56"/>
      <c r="N1225" s="92">
        <f>IF(H1225&lt;25,1,1+(H1225-25)/H1225)</f>
        <v>1</v>
      </c>
      <c r="O1225" s="56"/>
      <c r="P1225" s="24"/>
      <c r="Q1225" s="55"/>
      <c r="R1225" s="55">
        <f>0.3*13*H1225</f>
        <v>11.7</v>
      </c>
      <c r="S1225" s="24" t="s">
        <v>1235</v>
      </c>
    </row>
    <row r="1226" spans="1:19" ht="20.100000000000001" customHeight="1" outlineLevel="2">
      <c r="A1226" s="65"/>
      <c r="B1226" s="66"/>
      <c r="C1226" s="65"/>
      <c r="D1226" s="70" t="s">
        <v>1702</v>
      </c>
      <c r="E1226" s="66"/>
      <c r="F1226" s="33" t="s">
        <v>57</v>
      </c>
      <c r="G1226" s="41" t="s">
        <v>797</v>
      </c>
      <c r="H1226" s="56">
        <v>6</v>
      </c>
      <c r="I1226" s="67"/>
      <c r="J1226" s="67"/>
      <c r="K1226" s="67"/>
      <c r="L1226" s="67"/>
      <c r="M1226" s="112"/>
      <c r="N1226" s="118"/>
      <c r="O1226" s="112"/>
      <c r="P1226" s="69"/>
      <c r="Q1226" s="69"/>
      <c r="R1226" s="69">
        <f>2*H1226</f>
        <v>12</v>
      </c>
      <c r="S1226" s="68" t="s">
        <v>1703</v>
      </c>
    </row>
    <row r="1227" spans="1:19" ht="20.100000000000001" customHeight="1" outlineLevel="2">
      <c r="A1227" s="24"/>
      <c r="B1227" s="41"/>
      <c r="C1227" s="33" t="s">
        <v>611</v>
      </c>
      <c r="D1227" s="70" t="s">
        <v>593</v>
      </c>
      <c r="E1227" s="55"/>
      <c r="F1227" s="33" t="s">
        <v>57</v>
      </c>
      <c r="G1227" s="41" t="s">
        <v>797</v>
      </c>
      <c r="H1227" s="56">
        <v>3</v>
      </c>
      <c r="I1227" s="56"/>
      <c r="J1227" s="56"/>
      <c r="K1227" s="56"/>
      <c r="L1227" s="56"/>
      <c r="M1227" s="56"/>
      <c r="N1227" s="56"/>
      <c r="O1227" s="56"/>
      <c r="P1227" s="24"/>
      <c r="Q1227" s="55"/>
      <c r="R1227" s="54">
        <f>H1227*14</f>
        <v>42</v>
      </c>
      <c r="S1227" s="24"/>
    </row>
    <row r="1228" spans="1:19" ht="20.100000000000001" customHeight="1" outlineLevel="1">
      <c r="A1228" s="24"/>
      <c r="B1228" s="41"/>
      <c r="C1228" s="33"/>
      <c r="D1228" s="70"/>
      <c r="E1228" s="55"/>
      <c r="F1228" s="125" t="s">
        <v>1911</v>
      </c>
      <c r="G1228" s="41"/>
      <c r="H1228" s="56"/>
      <c r="I1228" s="56"/>
      <c r="J1228" s="56"/>
      <c r="K1228" s="56"/>
      <c r="L1228" s="56"/>
      <c r="M1228" s="56"/>
      <c r="N1228" s="56"/>
      <c r="O1228" s="56"/>
      <c r="P1228" s="24"/>
      <c r="Q1228" s="55"/>
      <c r="R1228" s="54">
        <f>SUBTOTAL(9,R1220:R1227)</f>
        <v>231.58888888888887</v>
      </c>
      <c r="S1228" s="24"/>
    </row>
    <row r="1229" spans="1:19" ht="20.100000000000001" customHeight="1" outlineLevel="2">
      <c r="A1229" s="24"/>
      <c r="B1229" s="41" t="s">
        <v>857</v>
      </c>
      <c r="C1229" s="24"/>
      <c r="D1229" s="70" t="s">
        <v>822</v>
      </c>
      <c r="E1229" s="55"/>
      <c r="F1229" s="33" t="s">
        <v>371</v>
      </c>
      <c r="G1229" s="41" t="s">
        <v>372</v>
      </c>
      <c r="H1229" s="56"/>
      <c r="I1229" s="56"/>
      <c r="J1229" s="56"/>
      <c r="K1229" s="56"/>
      <c r="L1229" s="56"/>
      <c r="M1229" s="56"/>
      <c r="N1229" s="56"/>
      <c r="O1229" s="56"/>
      <c r="P1229" s="24"/>
      <c r="Q1229" s="55"/>
      <c r="R1229" s="55">
        <v>15</v>
      </c>
      <c r="S1229" s="24"/>
    </row>
    <row r="1230" spans="1:19" ht="20.100000000000001" customHeight="1" outlineLevel="2">
      <c r="A1230" s="33" t="s">
        <v>517</v>
      </c>
      <c r="B1230" s="41" t="s">
        <v>518</v>
      </c>
      <c r="C1230" s="33" t="s">
        <v>611</v>
      </c>
      <c r="D1230" s="70" t="s">
        <v>949</v>
      </c>
      <c r="E1230" s="47">
        <v>3</v>
      </c>
      <c r="F1230" s="33" t="s">
        <v>371</v>
      </c>
      <c r="G1230" s="41" t="s">
        <v>372</v>
      </c>
      <c r="H1230" s="44">
        <v>16</v>
      </c>
      <c r="I1230" s="48">
        <v>48</v>
      </c>
      <c r="J1230" s="48">
        <v>48</v>
      </c>
      <c r="K1230" s="48">
        <v>0</v>
      </c>
      <c r="L1230" s="48">
        <v>0</v>
      </c>
      <c r="M1230" s="109"/>
      <c r="N1230" s="92">
        <f>IF(H1230&lt;25,1,1+(H1230-25)/H1230)</f>
        <v>1</v>
      </c>
      <c r="O1230" s="109">
        <v>1.2</v>
      </c>
      <c r="P1230" s="34">
        <f>J1230*N1230*O1230</f>
        <v>57.599999999999994</v>
      </c>
      <c r="Q1230" s="34">
        <f>L1230*M1230*N1230</f>
        <v>0</v>
      </c>
      <c r="R1230" s="34">
        <f>P1230+Q1230</f>
        <v>57.599999999999994</v>
      </c>
      <c r="S1230" s="31"/>
    </row>
    <row r="1231" spans="1:19" ht="20.100000000000001" customHeight="1" outlineLevel="2">
      <c r="A1231" s="57" t="s">
        <v>1302</v>
      </c>
      <c r="B1231" s="60" t="s">
        <v>1303</v>
      </c>
      <c r="C1231" s="57" t="s">
        <v>1509</v>
      </c>
      <c r="D1231" s="70" t="s">
        <v>1502</v>
      </c>
      <c r="E1231" s="62" t="s">
        <v>1444</v>
      </c>
      <c r="F1231" s="33" t="s">
        <v>371</v>
      </c>
      <c r="G1231" s="41" t="s">
        <v>1564</v>
      </c>
      <c r="H1231" s="87">
        <v>21</v>
      </c>
      <c r="I1231" s="56" t="s">
        <v>1494</v>
      </c>
      <c r="J1231" s="56" t="s">
        <v>1495</v>
      </c>
      <c r="K1231" s="56" t="s">
        <v>1494</v>
      </c>
      <c r="L1231" s="56" t="s">
        <v>1495</v>
      </c>
      <c r="M1231" s="56">
        <v>1</v>
      </c>
      <c r="N1231" s="92"/>
      <c r="O1231" s="112"/>
      <c r="P1231" s="69"/>
      <c r="Q1231" s="69"/>
      <c r="R1231" s="69">
        <v>16</v>
      </c>
      <c r="S1231" s="68" t="s">
        <v>1498</v>
      </c>
    </row>
    <row r="1232" spans="1:19" ht="20.100000000000001" customHeight="1" outlineLevel="2">
      <c r="A1232" s="35" t="s">
        <v>367</v>
      </c>
      <c r="B1232" s="41" t="s">
        <v>368</v>
      </c>
      <c r="C1232" s="33" t="s">
        <v>642</v>
      </c>
      <c r="D1232" s="70" t="s">
        <v>949</v>
      </c>
      <c r="E1232" s="40">
        <v>3</v>
      </c>
      <c r="F1232" s="33" t="s">
        <v>371</v>
      </c>
      <c r="G1232" s="41" t="s">
        <v>372</v>
      </c>
      <c r="H1232" s="99">
        <v>16</v>
      </c>
      <c r="I1232" s="49">
        <v>48</v>
      </c>
      <c r="J1232" s="49">
        <v>48</v>
      </c>
      <c r="K1232" s="43">
        <v>0</v>
      </c>
      <c r="L1232" s="49">
        <v>0</v>
      </c>
      <c r="M1232" s="109"/>
      <c r="N1232" s="92">
        <f>IF(H1232&lt;25,1,1+(H1232-25)/H1232)</f>
        <v>1</v>
      </c>
      <c r="O1232" s="109">
        <v>1</v>
      </c>
      <c r="P1232" s="34">
        <f>J1232*N1232*O1232</f>
        <v>48</v>
      </c>
      <c r="Q1232" s="34">
        <f>L1232*M1232*N1232</f>
        <v>0</v>
      </c>
      <c r="R1232" s="34">
        <f>P1232+Q1232</f>
        <v>48</v>
      </c>
      <c r="S1232" s="31"/>
    </row>
    <row r="1233" spans="1:19" ht="20.100000000000001" customHeight="1" outlineLevel="2">
      <c r="A1233" s="57" t="s">
        <v>1426</v>
      </c>
      <c r="B1233" s="60" t="s">
        <v>1427</v>
      </c>
      <c r="C1233" s="57" t="s">
        <v>1636</v>
      </c>
      <c r="D1233" s="70" t="s">
        <v>1632</v>
      </c>
      <c r="E1233" s="62" t="s">
        <v>1444</v>
      </c>
      <c r="F1233" s="33" t="s">
        <v>371</v>
      </c>
      <c r="G1233" s="41" t="s">
        <v>1642</v>
      </c>
      <c r="H1233" s="87" t="s">
        <v>1462</v>
      </c>
      <c r="I1233" s="56" t="s">
        <v>1494</v>
      </c>
      <c r="J1233" s="56" t="s">
        <v>1496</v>
      </c>
      <c r="K1233" s="56" t="s">
        <v>1494</v>
      </c>
      <c r="L1233" s="56" t="s">
        <v>1496</v>
      </c>
      <c r="M1233" s="56">
        <v>1</v>
      </c>
      <c r="N1233" s="92"/>
      <c r="O1233" s="112"/>
      <c r="P1233" s="69"/>
      <c r="Q1233" s="69"/>
      <c r="R1233" s="69">
        <v>16</v>
      </c>
      <c r="S1233" s="68" t="s">
        <v>1498</v>
      </c>
    </row>
    <row r="1234" spans="1:19" ht="20.100000000000001" customHeight="1" outlineLevel="2">
      <c r="A1234" s="65"/>
      <c r="B1234" s="66"/>
      <c r="C1234" s="24" t="s">
        <v>642</v>
      </c>
      <c r="D1234" s="70" t="s">
        <v>1223</v>
      </c>
      <c r="E1234" s="55">
        <v>14</v>
      </c>
      <c r="F1234" s="33" t="s">
        <v>371</v>
      </c>
      <c r="G1234" s="41" t="s">
        <v>372</v>
      </c>
      <c r="H1234" s="90">
        <v>1</v>
      </c>
      <c r="I1234" s="67"/>
      <c r="J1234" s="67"/>
      <c r="K1234" s="67"/>
      <c r="L1234" s="67"/>
      <c r="M1234" s="112"/>
      <c r="N1234" s="92">
        <f>IF(H1234&lt;25,1,1+(H1234-25)/H1234)</f>
        <v>1</v>
      </c>
      <c r="O1234" s="112"/>
      <c r="P1234" s="69"/>
      <c r="Q1234" s="69"/>
      <c r="R1234" s="55">
        <f>0.3*13*H1234</f>
        <v>3.9</v>
      </c>
      <c r="S1234" s="68" t="s">
        <v>1235</v>
      </c>
    </row>
    <row r="1235" spans="1:19" ht="20.100000000000001" customHeight="1" outlineLevel="2">
      <c r="A1235" s="65"/>
      <c r="B1235" s="66"/>
      <c r="C1235" s="65"/>
      <c r="D1235" s="70" t="s">
        <v>1702</v>
      </c>
      <c r="E1235" s="66"/>
      <c r="F1235" s="33" t="s">
        <v>371</v>
      </c>
      <c r="G1235" s="41" t="s">
        <v>798</v>
      </c>
      <c r="H1235" s="56">
        <v>4</v>
      </c>
      <c r="I1235" s="67"/>
      <c r="J1235" s="67"/>
      <c r="K1235" s="67"/>
      <c r="L1235" s="67"/>
      <c r="M1235" s="112"/>
      <c r="N1235" s="118"/>
      <c r="O1235" s="112"/>
      <c r="P1235" s="69"/>
      <c r="Q1235" s="69"/>
      <c r="R1235" s="69">
        <f>2*H1235</f>
        <v>8</v>
      </c>
      <c r="S1235" s="68" t="s">
        <v>1703</v>
      </c>
    </row>
    <row r="1236" spans="1:19" ht="20.100000000000001" customHeight="1" outlineLevel="2">
      <c r="A1236" s="24"/>
      <c r="B1236" s="41"/>
      <c r="C1236" s="33" t="s">
        <v>611</v>
      </c>
      <c r="D1236" s="70" t="s">
        <v>593</v>
      </c>
      <c r="E1236" s="55"/>
      <c r="F1236" s="33" t="s">
        <v>371</v>
      </c>
      <c r="G1236" s="41" t="s">
        <v>798</v>
      </c>
      <c r="H1236" s="56">
        <v>3</v>
      </c>
      <c r="I1236" s="56"/>
      <c r="J1236" s="56"/>
      <c r="K1236" s="56"/>
      <c r="L1236" s="56"/>
      <c r="M1236" s="56"/>
      <c r="N1236" s="56"/>
      <c r="O1236" s="56"/>
      <c r="P1236" s="24"/>
      <c r="Q1236" s="55"/>
      <c r="R1236" s="54">
        <f>H1236*14</f>
        <v>42</v>
      </c>
      <c r="S1236" s="24"/>
    </row>
    <row r="1237" spans="1:19" ht="20.100000000000001" customHeight="1" outlineLevel="1">
      <c r="A1237" s="24"/>
      <c r="B1237" s="41"/>
      <c r="C1237" s="33"/>
      <c r="D1237" s="70"/>
      <c r="E1237" s="55"/>
      <c r="F1237" s="125" t="s">
        <v>1912</v>
      </c>
      <c r="G1237" s="41"/>
      <c r="H1237" s="56"/>
      <c r="I1237" s="56"/>
      <c r="J1237" s="56"/>
      <c r="K1237" s="56"/>
      <c r="L1237" s="56"/>
      <c r="M1237" s="56"/>
      <c r="N1237" s="56"/>
      <c r="O1237" s="56"/>
      <c r="P1237" s="24"/>
      <c r="Q1237" s="55"/>
      <c r="R1237" s="54">
        <f>SUBTOTAL(9,R1229:R1236)</f>
        <v>206.5</v>
      </c>
      <c r="S1237" s="24"/>
    </row>
    <row r="1238" spans="1:19" ht="20.100000000000001" customHeight="1" outlineLevel="2">
      <c r="A1238" s="33" t="s">
        <v>113</v>
      </c>
      <c r="B1238" s="41" t="s">
        <v>114</v>
      </c>
      <c r="C1238" s="33" t="s">
        <v>611</v>
      </c>
      <c r="D1238" s="70" t="s">
        <v>949</v>
      </c>
      <c r="E1238" s="47">
        <v>3</v>
      </c>
      <c r="F1238" s="33" t="s">
        <v>128</v>
      </c>
      <c r="G1238" s="41" t="s">
        <v>129</v>
      </c>
      <c r="H1238" s="44">
        <v>57</v>
      </c>
      <c r="I1238" s="48">
        <v>48</v>
      </c>
      <c r="J1238" s="48">
        <v>32</v>
      </c>
      <c r="K1238" s="44">
        <v>0</v>
      </c>
      <c r="L1238" s="44">
        <v>16</v>
      </c>
      <c r="M1238" s="110" t="s">
        <v>669</v>
      </c>
      <c r="N1238" s="92">
        <f>IF(H1238&lt;25,1,1+(H1238-25)/H1238)</f>
        <v>1.5614035087719298</v>
      </c>
      <c r="O1238" s="109">
        <v>1</v>
      </c>
      <c r="P1238" s="34">
        <f>J1238*N1238*O1238</f>
        <v>49.964912280701753</v>
      </c>
      <c r="Q1238" s="34">
        <f>L1238*M1238*N1238</f>
        <v>24.982456140350877</v>
      </c>
      <c r="R1238" s="34">
        <f>P1238+Q1238</f>
        <v>74.94736842105263</v>
      </c>
      <c r="S1238" s="31"/>
    </row>
    <row r="1239" spans="1:19" ht="20.100000000000001" customHeight="1" outlineLevel="2">
      <c r="A1239" s="35" t="s">
        <v>113</v>
      </c>
      <c r="B1239" s="41" t="s">
        <v>980</v>
      </c>
      <c r="C1239" s="33" t="s">
        <v>642</v>
      </c>
      <c r="D1239" s="70" t="s">
        <v>949</v>
      </c>
      <c r="E1239" s="40">
        <v>3</v>
      </c>
      <c r="F1239" s="33" t="s">
        <v>128</v>
      </c>
      <c r="G1239" s="41" t="s">
        <v>129</v>
      </c>
      <c r="H1239" s="99">
        <v>72</v>
      </c>
      <c r="I1239" s="49">
        <v>48</v>
      </c>
      <c r="J1239" s="48">
        <v>32</v>
      </c>
      <c r="K1239" s="44">
        <v>0</v>
      </c>
      <c r="L1239" s="44">
        <v>16</v>
      </c>
      <c r="M1239" s="110" t="s">
        <v>669</v>
      </c>
      <c r="N1239" s="92">
        <f>IF(H1239&lt;25,1,1+(H1239-25)/H1239)</f>
        <v>1.6527777777777777</v>
      </c>
      <c r="O1239" s="109">
        <v>1</v>
      </c>
      <c r="P1239" s="34">
        <f>J1239*N1239*O1239</f>
        <v>52.888888888888886</v>
      </c>
      <c r="Q1239" s="34">
        <f>L1239*M1239*N1239</f>
        <v>26.444444444444443</v>
      </c>
      <c r="R1239" s="34">
        <f>P1239+Q1239</f>
        <v>79.333333333333329</v>
      </c>
      <c r="S1239" s="31"/>
    </row>
    <row r="1240" spans="1:19" ht="20.100000000000001" customHeight="1" outlineLevel="2">
      <c r="A1240" s="58" t="s">
        <v>1098</v>
      </c>
      <c r="B1240" s="63" t="s">
        <v>1099</v>
      </c>
      <c r="C1240" s="57" t="s">
        <v>642</v>
      </c>
      <c r="D1240" s="70" t="s">
        <v>1082</v>
      </c>
      <c r="E1240" s="61">
        <v>1</v>
      </c>
      <c r="F1240" s="33" t="s">
        <v>128</v>
      </c>
      <c r="G1240" s="41" t="s">
        <v>129</v>
      </c>
      <c r="H1240" s="100">
        <v>56</v>
      </c>
      <c r="I1240" s="56">
        <v>0</v>
      </c>
      <c r="J1240" s="56">
        <v>0</v>
      </c>
      <c r="K1240" s="56">
        <v>0</v>
      </c>
      <c r="L1240" s="56">
        <v>0</v>
      </c>
      <c r="M1240" s="56"/>
      <c r="N1240" s="92">
        <f>IF(H1240&lt;25,1,1+(H1240-25)/H1240)</f>
        <v>1.5535714285714286</v>
      </c>
      <c r="O1240" s="117">
        <v>1</v>
      </c>
      <c r="P1240" s="24"/>
      <c r="Q1240" s="64">
        <f>N1240*E1240*32</f>
        <v>49.714285714285715</v>
      </c>
      <c r="R1240" s="64">
        <f>P1240+Q1240</f>
        <v>49.714285714285715</v>
      </c>
      <c r="S1240" s="24"/>
    </row>
    <row r="1241" spans="1:19" ht="20.100000000000001" customHeight="1" outlineLevel="2">
      <c r="A1241" s="33" t="s">
        <v>522</v>
      </c>
      <c r="B1241" s="41" t="s">
        <v>1027</v>
      </c>
      <c r="C1241" s="33" t="s">
        <v>611</v>
      </c>
      <c r="D1241" s="70" t="s">
        <v>662</v>
      </c>
      <c r="E1241" s="47">
        <v>3</v>
      </c>
      <c r="F1241" s="33" t="s">
        <v>128</v>
      </c>
      <c r="G1241" s="41" t="s">
        <v>129</v>
      </c>
      <c r="H1241" s="44">
        <v>25</v>
      </c>
      <c r="I1241" s="48">
        <v>48</v>
      </c>
      <c r="J1241" s="48">
        <v>48</v>
      </c>
      <c r="K1241" s="48">
        <v>0</v>
      </c>
      <c r="L1241" s="48">
        <v>0</v>
      </c>
      <c r="M1241" s="109"/>
      <c r="N1241" s="92">
        <f>IF(H1241&lt;25,1,1+(H1241-25)/H1241)</f>
        <v>1</v>
      </c>
      <c r="O1241" s="109">
        <v>1</v>
      </c>
      <c r="P1241" s="34">
        <f>J1241*N1241*O1241</f>
        <v>48</v>
      </c>
      <c r="Q1241" s="34">
        <f>L1241*M1241*N1241</f>
        <v>0</v>
      </c>
      <c r="R1241" s="34">
        <f>P1241+Q1241</f>
        <v>48</v>
      </c>
      <c r="S1241" s="31"/>
    </row>
    <row r="1242" spans="1:19" ht="20.100000000000001" customHeight="1" outlineLevel="2">
      <c r="A1242" s="57" t="s">
        <v>1308</v>
      </c>
      <c r="B1242" s="60" t="s">
        <v>1309</v>
      </c>
      <c r="C1242" s="57" t="s">
        <v>1509</v>
      </c>
      <c r="D1242" s="70" t="s">
        <v>1502</v>
      </c>
      <c r="E1242" s="62" t="s">
        <v>1444</v>
      </c>
      <c r="F1242" s="33" t="s">
        <v>128</v>
      </c>
      <c r="G1242" s="41" t="s">
        <v>1572</v>
      </c>
      <c r="H1242" s="87">
        <v>27</v>
      </c>
      <c r="I1242" s="56" t="s">
        <v>1494</v>
      </c>
      <c r="J1242" s="56" t="s">
        <v>1495</v>
      </c>
      <c r="K1242" s="56" t="s">
        <v>1494</v>
      </c>
      <c r="L1242" s="56" t="s">
        <v>1495</v>
      </c>
      <c r="M1242" s="56">
        <v>2</v>
      </c>
      <c r="N1242" s="92"/>
      <c r="O1242" s="112"/>
      <c r="P1242" s="69"/>
      <c r="Q1242" s="69"/>
      <c r="R1242" s="69">
        <v>32</v>
      </c>
      <c r="S1242" s="68" t="s">
        <v>1498</v>
      </c>
    </row>
    <row r="1243" spans="1:19" ht="20.100000000000001" customHeight="1" outlineLevel="2">
      <c r="A1243" s="24"/>
      <c r="B1243" s="41" t="s">
        <v>860</v>
      </c>
      <c r="C1243" s="24"/>
      <c r="D1243" s="70" t="s">
        <v>822</v>
      </c>
      <c r="E1243" s="55"/>
      <c r="F1243" s="33" t="s">
        <v>128</v>
      </c>
      <c r="G1243" s="41" t="s">
        <v>129</v>
      </c>
      <c r="H1243" s="56"/>
      <c r="I1243" s="56"/>
      <c r="J1243" s="56"/>
      <c r="K1243" s="56"/>
      <c r="L1243" s="56"/>
      <c r="M1243" s="56"/>
      <c r="N1243" s="56"/>
      <c r="O1243" s="56"/>
      <c r="P1243" s="24"/>
      <c r="Q1243" s="55"/>
      <c r="R1243" s="55">
        <v>15</v>
      </c>
      <c r="S1243" s="24"/>
    </row>
    <row r="1244" spans="1:19" ht="20.100000000000001" customHeight="1" outlineLevel="2">
      <c r="A1244" s="65"/>
      <c r="B1244" s="66"/>
      <c r="C1244" s="24" t="s">
        <v>642</v>
      </c>
      <c r="D1244" s="70" t="s">
        <v>1221</v>
      </c>
      <c r="E1244" s="55">
        <v>14</v>
      </c>
      <c r="F1244" s="33" t="s">
        <v>128</v>
      </c>
      <c r="G1244" s="41" t="s">
        <v>129</v>
      </c>
      <c r="H1244" s="90">
        <v>2</v>
      </c>
      <c r="I1244" s="67"/>
      <c r="J1244" s="67"/>
      <c r="K1244" s="67"/>
      <c r="L1244" s="67"/>
      <c r="M1244" s="112"/>
      <c r="N1244" s="92">
        <f>IF(H1244&lt;25,1,1+(H1244-25)/H1244)</f>
        <v>1</v>
      </c>
      <c r="O1244" s="112"/>
      <c r="P1244" s="69"/>
      <c r="Q1244" s="69"/>
      <c r="R1244" s="55">
        <f>0.3*13*H1244</f>
        <v>7.8</v>
      </c>
      <c r="S1244" s="24" t="s">
        <v>1235</v>
      </c>
    </row>
    <row r="1245" spans="1:19" ht="20.100000000000001" customHeight="1" outlineLevel="2">
      <c r="A1245" s="65"/>
      <c r="B1245" s="66"/>
      <c r="C1245" s="65"/>
      <c r="D1245" s="70" t="s">
        <v>1702</v>
      </c>
      <c r="E1245" s="66"/>
      <c r="F1245" s="33" t="s">
        <v>128</v>
      </c>
      <c r="G1245" s="41" t="s">
        <v>799</v>
      </c>
      <c r="H1245" s="56">
        <v>4</v>
      </c>
      <c r="I1245" s="67"/>
      <c r="J1245" s="67"/>
      <c r="K1245" s="67"/>
      <c r="L1245" s="67"/>
      <c r="M1245" s="112"/>
      <c r="N1245" s="118"/>
      <c r="O1245" s="112"/>
      <c r="P1245" s="69"/>
      <c r="Q1245" s="69"/>
      <c r="R1245" s="69">
        <f>2*H1245</f>
        <v>8</v>
      </c>
      <c r="S1245" s="68" t="s">
        <v>1703</v>
      </c>
    </row>
    <row r="1246" spans="1:19" ht="20.100000000000001" customHeight="1" outlineLevel="2">
      <c r="A1246" s="24"/>
      <c r="B1246" s="41"/>
      <c r="C1246" s="33" t="s">
        <v>611</v>
      </c>
      <c r="D1246" s="70" t="s">
        <v>593</v>
      </c>
      <c r="E1246" s="55"/>
      <c r="F1246" s="33" t="s">
        <v>128</v>
      </c>
      <c r="G1246" s="41" t="s">
        <v>799</v>
      </c>
      <c r="H1246" s="56">
        <v>3</v>
      </c>
      <c r="I1246" s="56"/>
      <c r="J1246" s="56"/>
      <c r="K1246" s="56"/>
      <c r="L1246" s="56"/>
      <c r="M1246" s="56"/>
      <c r="N1246" s="56"/>
      <c r="O1246" s="56"/>
      <c r="P1246" s="24"/>
      <c r="Q1246" s="55"/>
      <c r="R1246" s="54">
        <f>H1246*14</f>
        <v>42</v>
      </c>
      <c r="S1246" s="24"/>
    </row>
    <row r="1247" spans="1:19" ht="20.100000000000001" customHeight="1" outlineLevel="1">
      <c r="A1247" s="24"/>
      <c r="B1247" s="41"/>
      <c r="C1247" s="33"/>
      <c r="D1247" s="70"/>
      <c r="E1247" s="55"/>
      <c r="F1247" s="125" t="s">
        <v>1913</v>
      </c>
      <c r="G1247" s="41"/>
      <c r="H1247" s="56"/>
      <c r="I1247" s="56"/>
      <c r="J1247" s="56"/>
      <c r="K1247" s="56"/>
      <c r="L1247" s="56"/>
      <c r="M1247" s="56"/>
      <c r="N1247" s="56"/>
      <c r="O1247" s="56"/>
      <c r="P1247" s="24"/>
      <c r="Q1247" s="55"/>
      <c r="R1247" s="54">
        <f>SUBTOTAL(9,R1238:R1246)</f>
        <v>356.79498746867171</v>
      </c>
      <c r="S1247" s="24"/>
    </row>
    <row r="1248" spans="1:19" ht="20.100000000000001" customHeight="1" outlineLevel="2">
      <c r="A1248" s="35" t="s">
        <v>136</v>
      </c>
      <c r="B1248" s="41" t="s">
        <v>137</v>
      </c>
      <c r="C1248" s="33" t="s">
        <v>642</v>
      </c>
      <c r="D1248" s="70" t="s">
        <v>949</v>
      </c>
      <c r="E1248" s="40">
        <v>3</v>
      </c>
      <c r="F1248" s="33" t="s">
        <v>146</v>
      </c>
      <c r="G1248" s="41" t="s">
        <v>147</v>
      </c>
      <c r="H1248" s="99">
        <v>20</v>
      </c>
      <c r="I1248" s="49">
        <v>48</v>
      </c>
      <c r="J1248" s="49">
        <v>48</v>
      </c>
      <c r="K1248" s="43">
        <v>0</v>
      </c>
      <c r="L1248" s="49">
        <v>0</v>
      </c>
      <c r="M1248" s="109"/>
      <c r="N1248" s="92">
        <f>IF(H1248&lt;25,1,1+(H1248-25)/H1248)</f>
        <v>1</v>
      </c>
      <c r="O1248" s="109">
        <v>1</v>
      </c>
      <c r="P1248" s="34">
        <f>J1248*N1248*O1248</f>
        <v>48</v>
      </c>
      <c r="Q1248" s="34">
        <f>L1248*M1248*N1248</f>
        <v>0</v>
      </c>
      <c r="R1248" s="34">
        <f>P1248+Q1248</f>
        <v>48</v>
      </c>
      <c r="S1248" s="31"/>
    </row>
    <row r="1249" spans="1:19" ht="20.100000000000001" customHeight="1" outlineLevel="2">
      <c r="A1249" s="57" t="s">
        <v>1270</v>
      </c>
      <c r="B1249" s="60" t="s">
        <v>1271</v>
      </c>
      <c r="C1249" s="57" t="s">
        <v>1504</v>
      </c>
      <c r="D1249" s="70" t="s">
        <v>1502</v>
      </c>
      <c r="E1249" s="62" t="s">
        <v>1444</v>
      </c>
      <c r="F1249" s="33" t="s">
        <v>146</v>
      </c>
      <c r="G1249" s="41" t="s">
        <v>1534</v>
      </c>
      <c r="H1249" s="87" t="s">
        <v>1448</v>
      </c>
      <c r="I1249" s="56" t="s">
        <v>1494</v>
      </c>
      <c r="J1249" s="56" t="s">
        <v>1496</v>
      </c>
      <c r="K1249" s="56" t="s">
        <v>1494</v>
      </c>
      <c r="L1249" s="56" t="s">
        <v>1496</v>
      </c>
      <c r="M1249" s="56">
        <v>1</v>
      </c>
      <c r="N1249" s="92"/>
      <c r="O1249" s="112"/>
      <c r="P1249" s="69"/>
      <c r="Q1249" s="69"/>
      <c r="R1249" s="69">
        <v>16</v>
      </c>
      <c r="S1249" s="68" t="s">
        <v>1498</v>
      </c>
    </row>
    <row r="1250" spans="1:19" ht="20.100000000000001" customHeight="1" outlineLevel="2">
      <c r="A1250" s="24"/>
      <c r="B1250" s="41" t="s">
        <v>867</v>
      </c>
      <c r="C1250" s="24"/>
      <c r="D1250" s="70" t="s">
        <v>822</v>
      </c>
      <c r="E1250" s="55"/>
      <c r="F1250" s="33" t="s">
        <v>146</v>
      </c>
      <c r="G1250" s="41" t="s">
        <v>147</v>
      </c>
      <c r="H1250" s="56"/>
      <c r="I1250" s="56"/>
      <c r="J1250" s="56"/>
      <c r="K1250" s="56"/>
      <c r="L1250" s="56"/>
      <c r="M1250" s="56"/>
      <c r="N1250" s="56"/>
      <c r="O1250" s="56"/>
      <c r="P1250" s="24"/>
      <c r="Q1250" s="55"/>
      <c r="R1250" s="55">
        <v>15</v>
      </c>
      <c r="S1250" s="24"/>
    </row>
    <row r="1251" spans="1:19" ht="20.100000000000001" customHeight="1" outlineLevel="2">
      <c r="A1251" s="33" t="s">
        <v>561</v>
      </c>
      <c r="B1251" s="41" t="s">
        <v>562</v>
      </c>
      <c r="C1251" s="33" t="s">
        <v>611</v>
      </c>
      <c r="D1251" s="70" t="s">
        <v>662</v>
      </c>
      <c r="E1251" s="47">
        <v>3</v>
      </c>
      <c r="F1251" s="33" t="s">
        <v>146</v>
      </c>
      <c r="G1251" s="41" t="s">
        <v>147</v>
      </c>
      <c r="H1251" s="44">
        <v>39</v>
      </c>
      <c r="I1251" s="48">
        <v>48</v>
      </c>
      <c r="J1251" s="48">
        <v>48</v>
      </c>
      <c r="K1251" s="48">
        <v>0</v>
      </c>
      <c r="L1251" s="48">
        <v>0</v>
      </c>
      <c r="M1251" s="109"/>
      <c r="N1251" s="92">
        <f>IF(H1251&lt;25,1,1+(H1251-25)/H1251)</f>
        <v>1.358974358974359</v>
      </c>
      <c r="O1251" s="109">
        <v>1</v>
      </c>
      <c r="P1251" s="34">
        <f>J1251*N1251*O1251</f>
        <v>65.230769230769226</v>
      </c>
      <c r="Q1251" s="34">
        <f>L1251*M1251*N1251</f>
        <v>0</v>
      </c>
      <c r="R1251" s="34">
        <f>P1251+Q1251</f>
        <v>65.230769230769226</v>
      </c>
      <c r="S1251" s="31"/>
    </row>
    <row r="1252" spans="1:19" ht="20.100000000000001" customHeight="1" outlineLevel="2">
      <c r="A1252" s="57" t="s">
        <v>1402</v>
      </c>
      <c r="B1252" s="60" t="s">
        <v>1403</v>
      </c>
      <c r="C1252" s="57" t="s">
        <v>1509</v>
      </c>
      <c r="D1252" s="70" t="s">
        <v>1502</v>
      </c>
      <c r="E1252" s="62" t="s">
        <v>1444</v>
      </c>
      <c r="F1252" s="33" t="s">
        <v>146</v>
      </c>
      <c r="G1252" s="41" t="s">
        <v>1534</v>
      </c>
      <c r="H1252" s="87">
        <v>38</v>
      </c>
      <c r="I1252" s="56" t="s">
        <v>1494</v>
      </c>
      <c r="J1252" s="56" t="s">
        <v>1495</v>
      </c>
      <c r="K1252" s="56" t="s">
        <v>1494</v>
      </c>
      <c r="L1252" s="56" t="s">
        <v>1495</v>
      </c>
      <c r="M1252" s="56">
        <v>2</v>
      </c>
      <c r="N1252" s="92"/>
      <c r="O1252" s="112"/>
      <c r="P1252" s="69"/>
      <c r="Q1252" s="69"/>
      <c r="R1252" s="69">
        <v>32</v>
      </c>
      <c r="S1252" s="68" t="s">
        <v>1498</v>
      </c>
    </row>
    <row r="1253" spans="1:19" ht="20.100000000000001" customHeight="1" outlineLevel="2">
      <c r="A1253" s="33" t="s">
        <v>365</v>
      </c>
      <c r="B1253" s="41" t="s">
        <v>951</v>
      </c>
      <c r="C1253" s="33" t="s">
        <v>611</v>
      </c>
      <c r="D1253" s="70" t="s">
        <v>949</v>
      </c>
      <c r="E1253" s="47">
        <v>3</v>
      </c>
      <c r="F1253" s="33" t="s">
        <v>146</v>
      </c>
      <c r="G1253" s="41" t="s">
        <v>147</v>
      </c>
      <c r="H1253" s="44">
        <v>25</v>
      </c>
      <c r="I1253" s="48">
        <v>48</v>
      </c>
      <c r="J1253" s="48">
        <v>48</v>
      </c>
      <c r="K1253" s="48">
        <v>0</v>
      </c>
      <c r="L1253" s="48">
        <v>0</v>
      </c>
      <c r="M1253" s="109"/>
      <c r="N1253" s="92">
        <f>IF(H1253&lt;25,1,1+(H1253-25)/H1253)</f>
        <v>1</v>
      </c>
      <c r="O1253" s="109">
        <v>1</v>
      </c>
      <c r="P1253" s="34">
        <f>J1253*N1253*O1253</f>
        <v>48</v>
      </c>
      <c r="Q1253" s="34">
        <f>L1253*M1253*N1253</f>
        <v>0</v>
      </c>
      <c r="R1253" s="34">
        <f>P1253+Q1253</f>
        <v>48</v>
      </c>
      <c r="S1253" s="31"/>
    </row>
    <row r="1254" spans="1:19" ht="20.100000000000001" customHeight="1" outlineLevel="2">
      <c r="A1254" s="57" t="s">
        <v>1420</v>
      </c>
      <c r="B1254" s="60" t="s">
        <v>1421</v>
      </c>
      <c r="C1254" s="57" t="s">
        <v>1631</v>
      </c>
      <c r="D1254" s="70" t="s">
        <v>1632</v>
      </c>
      <c r="E1254" s="62" t="s">
        <v>1444</v>
      </c>
      <c r="F1254" s="33" t="s">
        <v>146</v>
      </c>
      <c r="G1254" s="41" t="s">
        <v>1635</v>
      </c>
      <c r="H1254" s="87">
        <v>23</v>
      </c>
      <c r="I1254" s="56" t="s">
        <v>1494</v>
      </c>
      <c r="J1254" s="56" t="s">
        <v>1495</v>
      </c>
      <c r="K1254" s="56" t="s">
        <v>1494</v>
      </c>
      <c r="L1254" s="56" t="s">
        <v>1495</v>
      </c>
      <c r="M1254" s="56">
        <v>1</v>
      </c>
      <c r="N1254" s="92"/>
      <c r="O1254" s="112"/>
      <c r="P1254" s="69"/>
      <c r="Q1254" s="69"/>
      <c r="R1254" s="69">
        <v>16</v>
      </c>
      <c r="S1254" s="68" t="s">
        <v>1498</v>
      </c>
    </row>
    <row r="1255" spans="1:19" ht="20.100000000000001" customHeight="1" outlineLevel="2">
      <c r="A1255" s="24"/>
      <c r="B1255" s="41" t="s">
        <v>1056</v>
      </c>
      <c r="C1255" s="24"/>
      <c r="D1255" s="70" t="s">
        <v>822</v>
      </c>
      <c r="E1255" s="55"/>
      <c r="F1255" s="33" t="s">
        <v>146</v>
      </c>
      <c r="G1255" s="41" t="s">
        <v>147</v>
      </c>
      <c r="H1255" s="56"/>
      <c r="I1255" s="56"/>
      <c r="J1255" s="56"/>
      <c r="K1255" s="56"/>
      <c r="L1255" s="56"/>
      <c r="M1255" s="56"/>
      <c r="N1255" s="56"/>
      <c r="O1255" s="56"/>
      <c r="P1255" s="24"/>
      <c r="Q1255" s="55"/>
      <c r="R1255" s="55">
        <v>15</v>
      </c>
      <c r="S1255" s="24"/>
    </row>
    <row r="1256" spans="1:19" ht="20.100000000000001" customHeight="1" outlineLevel="2">
      <c r="A1256" s="65"/>
      <c r="B1256" s="66"/>
      <c r="C1256" s="24" t="s">
        <v>642</v>
      </c>
      <c r="D1256" s="70" t="s">
        <v>1223</v>
      </c>
      <c r="E1256" s="55">
        <v>14</v>
      </c>
      <c r="F1256" s="33" t="s">
        <v>146</v>
      </c>
      <c r="G1256" s="41" t="s">
        <v>147</v>
      </c>
      <c r="H1256" s="90">
        <v>2</v>
      </c>
      <c r="I1256" s="67"/>
      <c r="J1256" s="67"/>
      <c r="K1256" s="67"/>
      <c r="L1256" s="67"/>
      <c r="M1256" s="112"/>
      <c r="N1256" s="92">
        <f>IF(H1256&lt;25,1,1+(H1256-25)/H1256)</f>
        <v>1</v>
      </c>
      <c r="O1256" s="112"/>
      <c r="P1256" s="69"/>
      <c r="Q1256" s="69"/>
      <c r="R1256" s="55">
        <f>0.3*13*H1256</f>
        <v>7.8</v>
      </c>
      <c r="S1256" s="24" t="s">
        <v>1235</v>
      </c>
    </row>
    <row r="1257" spans="1:19" ht="20.100000000000001" customHeight="1" outlineLevel="2">
      <c r="A1257" s="65"/>
      <c r="B1257" s="66"/>
      <c r="C1257" s="65"/>
      <c r="D1257" s="70" t="s">
        <v>1702</v>
      </c>
      <c r="E1257" s="66"/>
      <c r="F1257" s="33" t="s">
        <v>146</v>
      </c>
      <c r="G1257" s="41" t="s">
        <v>800</v>
      </c>
      <c r="H1257" s="56">
        <v>4</v>
      </c>
      <c r="I1257" s="67"/>
      <c r="J1257" s="67"/>
      <c r="K1257" s="67"/>
      <c r="L1257" s="67"/>
      <c r="M1257" s="112"/>
      <c r="N1257" s="118"/>
      <c r="O1257" s="112"/>
      <c r="P1257" s="69"/>
      <c r="Q1257" s="69"/>
      <c r="R1257" s="69">
        <f>2*H1257</f>
        <v>8</v>
      </c>
      <c r="S1257" s="68" t="s">
        <v>1703</v>
      </c>
    </row>
    <row r="1258" spans="1:19" ht="20.100000000000001" customHeight="1" outlineLevel="2">
      <c r="A1258" s="24"/>
      <c r="B1258" s="41"/>
      <c r="C1258" s="33" t="s">
        <v>611</v>
      </c>
      <c r="D1258" s="70" t="s">
        <v>593</v>
      </c>
      <c r="E1258" s="55"/>
      <c r="F1258" s="33" t="s">
        <v>146</v>
      </c>
      <c r="G1258" s="41" t="s">
        <v>800</v>
      </c>
      <c r="H1258" s="56">
        <v>3</v>
      </c>
      <c r="I1258" s="56"/>
      <c r="J1258" s="56"/>
      <c r="K1258" s="56"/>
      <c r="L1258" s="56"/>
      <c r="M1258" s="56"/>
      <c r="N1258" s="56"/>
      <c r="O1258" s="56"/>
      <c r="P1258" s="24"/>
      <c r="Q1258" s="55"/>
      <c r="R1258" s="54">
        <f>H1258*14</f>
        <v>42</v>
      </c>
      <c r="S1258" s="24"/>
    </row>
    <row r="1259" spans="1:19" ht="20.100000000000001" customHeight="1" outlineLevel="1">
      <c r="A1259" s="24"/>
      <c r="B1259" s="41"/>
      <c r="C1259" s="33"/>
      <c r="D1259" s="70"/>
      <c r="E1259" s="55"/>
      <c r="F1259" s="125" t="s">
        <v>1914</v>
      </c>
      <c r="G1259" s="41"/>
      <c r="H1259" s="56"/>
      <c r="I1259" s="56"/>
      <c r="J1259" s="56"/>
      <c r="K1259" s="56"/>
      <c r="L1259" s="56"/>
      <c r="M1259" s="56"/>
      <c r="N1259" s="56"/>
      <c r="O1259" s="56"/>
      <c r="P1259" s="24"/>
      <c r="Q1259" s="55"/>
      <c r="R1259" s="54">
        <f>SUBTOTAL(9,R1248:R1258)</f>
        <v>313.03076923076924</v>
      </c>
      <c r="S1259" s="24"/>
    </row>
    <row r="1260" spans="1:19" ht="20.100000000000001" customHeight="1" outlineLevel="2">
      <c r="A1260" s="35" t="s">
        <v>85</v>
      </c>
      <c r="B1260" s="41" t="s">
        <v>86</v>
      </c>
      <c r="C1260" s="33" t="s">
        <v>642</v>
      </c>
      <c r="D1260" s="70" t="s">
        <v>949</v>
      </c>
      <c r="E1260" s="40">
        <v>4</v>
      </c>
      <c r="F1260" s="33" t="s">
        <v>87</v>
      </c>
      <c r="G1260" s="41" t="s">
        <v>88</v>
      </c>
      <c r="H1260" s="99">
        <v>86</v>
      </c>
      <c r="I1260" s="49">
        <v>64</v>
      </c>
      <c r="J1260" s="49">
        <v>64</v>
      </c>
      <c r="K1260" s="43">
        <v>0</v>
      </c>
      <c r="L1260" s="49">
        <v>0</v>
      </c>
      <c r="M1260" s="109"/>
      <c r="N1260" s="92">
        <f>IF(H1260&lt;25,1,1+(H1260-25)/H1260)</f>
        <v>1.7093023255813953</v>
      </c>
      <c r="O1260" s="109">
        <v>1</v>
      </c>
      <c r="P1260" s="34">
        <f>J1260*N1260*O1260</f>
        <v>109.3953488372093</v>
      </c>
      <c r="Q1260" s="34">
        <f>L1260*M1260*N1260</f>
        <v>0</v>
      </c>
      <c r="R1260" s="34">
        <f>P1260+Q1260</f>
        <v>109.3953488372093</v>
      </c>
      <c r="S1260" s="31"/>
    </row>
    <row r="1261" spans="1:19" ht="20.100000000000001" customHeight="1" outlineLevel="2">
      <c r="A1261" s="57" t="s">
        <v>1266</v>
      </c>
      <c r="B1261" s="60" t="s">
        <v>1267</v>
      </c>
      <c r="C1261" s="57" t="s">
        <v>1504</v>
      </c>
      <c r="D1261" s="70" t="s">
        <v>1502</v>
      </c>
      <c r="E1261" s="62" t="s">
        <v>1444</v>
      </c>
      <c r="F1261" s="33" t="s">
        <v>87</v>
      </c>
      <c r="G1261" s="41" t="s">
        <v>1527</v>
      </c>
      <c r="H1261" s="87" t="s">
        <v>1463</v>
      </c>
      <c r="I1261" s="56" t="s">
        <v>1494</v>
      </c>
      <c r="J1261" s="56" t="s">
        <v>1496</v>
      </c>
      <c r="K1261" s="56" t="s">
        <v>1494</v>
      </c>
      <c r="L1261" s="56" t="s">
        <v>1496</v>
      </c>
      <c r="M1261" s="56">
        <v>1</v>
      </c>
      <c r="N1261" s="92"/>
      <c r="O1261" s="112"/>
      <c r="P1261" s="69"/>
      <c r="Q1261" s="69"/>
      <c r="R1261" s="69">
        <v>27.180722891566266</v>
      </c>
      <c r="S1261" s="68" t="s">
        <v>1498</v>
      </c>
    </row>
    <row r="1262" spans="1:19" ht="20.100000000000001" customHeight="1" outlineLevel="2">
      <c r="A1262" s="24"/>
      <c r="B1262" s="41" t="s">
        <v>891</v>
      </c>
      <c r="C1262" s="24"/>
      <c r="D1262" s="70" t="s">
        <v>822</v>
      </c>
      <c r="E1262" s="55"/>
      <c r="F1262" s="33" t="s">
        <v>87</v>
      </c>
      <c r="G1262" s="41" t="s">
        <v>923</v>
      </c>
      <c r="H1262" s="56"/>
      <c r="I1262" s="56"/>
      <c r="J1262" s="56"/>
      <c r="K1262" s="56"/>
      <c r="L1262" s="56"/>
      <c r="M1262" s="56"/>
      <c r="N1262" s="56"/>
      <c r="O1262" s="56"/>
      <c r="P1262" s="24"/>
      <c r="Q1262" s="55"/>
      <c r="R1262" s="55">
        <v>15</v>
      </c>
      <c r="S1262" s="24"/>
    </row>
    <row r="1263" spans="1:19" ht="20.100000000000001" customHeight="1" outlineLevel="2">
      <c r="A1263" s="33" t="s">
        <v>400</v>
      </c>
      <c r="B1263" s="41" t="s">
        <v>401</v>
      </c>
      <c r="C1263" s="33" t="s">
        <v>611</v>
      </c>
      <c r="D1263" s="70" t="s">
        <v>662</v>
      </c>
      <c r="E1263" s="47">
        <v>3</v>
      </c>
      <c r="F1263" s="33" t="s">
        <v>87</v>
      </c>
      <c r="G1263" s="41" t="s">
        <v>88</v>
      </c>
      <c r="H1263" s="44">
        <v>88</v>
      </c>
      <c r="I1263" s="48">
        <v>48</v>
      </c>
      <c r="J1263" s="48">
        <v>48</v>
      </c>
      <c r="K1263" s="48">
        <v>0</v>
      </c>
      <c r="L1263" s="48">
        <v>0</v>
      </c>
      <c r="M1263" s="109"/>
      <c r="N1263" s="92">
        <f>IF(H1263&lt;25,1,1+(H1263-25)/H1263)</f>
        <v>1.7159090909090908</v>
      </c>
      <c r="O1263" s="109">
        <v>1</v>
      </c>
      <c r="P1263" s="34">
        <f>J1263*N1263*O1263</f>
        <v>82.36363636363636</v>
      </c>
      <c r="Q1263" s="34">
        <f>L1263*M1263*N1263</f>
        <v>0</v>
      </c>
      <c r="R1263" s="34">
        <f>P1263+Q1263</f>
        <v>82.36363636363636</v>
      </c>
      <c r="S1263" s="31"/>
    </row>
    <row r="1264" spans="1:19" ht="20.100000000000001" customHeight="1" outlineLevel="2">
      <c r="A1264" s="57" t="s">
        <v>1114</v>
      </c>
      <c r="B1264" s="60" t="s">
        <v>1115</v>
      </c>
      <c r="C1264" s="57" t="s">
        <v>1088</v>
      </c>
      <c r="D1264" s="70" t="s">
        <v>1082</v>
      </c>
      <c r="E1264" s="62">
        <v>2</v>
      </c>
      <c r="F1264" s="33" t="s">
        <v>87</v>
      </c>
      <c r="G1264" s="41" t="s">
        <v>1135</v>
      </c>
      <c r="H1264" s="87">
        <v>51</v>
      </c>
      <c r="I1264" s="56">
        <v>0</v>
      </c>
      <c r="J1264" s="56">
        <v>0</v>
      </c>
      <c r="K1264" s="56">
        <v>0</v>
      </c>
      <c r="L1264" s="56">
        <v>0</v>
      </c>
      <c r="M1264" s="56"/>
      <c r="N1264" s="92">
        <f>IF(H1264&lt;25,1,1+(H1264-25)/H1264)</f>
        <v>1.5098039215686274</v>
      </c>
      <c r="O1264" s="117">
        <v>1</v>
      </c>
      <c r="P1264" s="24"/>
      <c r="Q1264" s="64">
        <f>N1264*E1264*32</f>
        <v>96.627450980392155</v>
      </c>
      <c r="R1264" s="64">
        <f>P1264+Q1264</f>
        <v>96.627450980392155</v>
      </c>
      <c r="S1264" s="24"/>
    </row>
    <row r="1265" spans="1:19" ht="20.100000000000001" customHeight="1" outlineLevel="2">
      <c r="A1265" s="57" t="s">
        <v>1360</v>
      </c>
      <c r="B1265" s="60" t="s">
        <v>1361</v>
      </c>
      <c r="C1265" s="57" t="s">
        <v>1509</v>
      </c>
      <c r="D1265" s="70" t="s">
        <v>1502</v>
      </c>
      <c r="E1265" s="62" t="s">
        <v>1444</v>
      </c>
      <c r="F1265" s="33" t="s">
        <v>87</v>
      </c>
      <c r="G1265" s="41" t="s">
        <v>1527</v>
      </c>
      <c r="H1265" s="87">
        <v>87</v>
      </c>
      <c r="I1265" s="56" t="s">
        <v>1494</v>
      </c>
      <c r="J1265" s="56" t="s">
        <v>1495</v>
      </c>
      <c r="K1265" s="56" t="s">
        <v>1494</v>
      </c>
      <c r="L1265" s="56" t="s">
        <v>1495</v>
      </c>
      <c r="M1265" s="56">
        <v>1</v>
      </c>
      <c r="N1265" s="92"/>
      <c r="O1265" s="112"/>
      <c r="P1265" s="69"/>
      <c r="Q1265" s="69"/>
      <c r="R1265" s="69">
        <v>27.402298850574713</v>
      </c>
      <c r="S1265" s="68" t="s">
        <v>1498</v>
      </c>
    </row>
    <row r="1266" spans="1:19" ht="20.100000000000001" customHeight="1" outlineLevel="2">
      <c r="A1266" s="24"/>
      <c r="B1266" s="55"/>
      <c r="C1266" s="24" t="s">
        <v>642</v>
      </c>
      <c r="D1266" s="70" t="s">
        <v>1221</v>
      </c>
      <c r="E1266" s="55">
        <v>14</v>
      </c>
      <c r="F1266" s="33" t="s">
        <v>87</v>
      </c>
      <c r="G1266" s="41" t="s">
        <v>88</v>
      </c>
      <c r="H1266" s="90">
        <v>6</v>
      </c>
      <c r="I1266" s="56"/>
      <c r="J1266" s="56"/>
      <c r="K1266" s="56"/>
      <c r="L1266" s="56"/>
      <c r="M1266" s="56"/>
      <c r="N1266" s="92">
        <f>IF(H1266&lt;25,1,1+(H1266-25)/H1266)</f>
        <v>1</v>
      </c>
      <c r="O1266" s="56"/>
      <c r="P1266" s="24"/>
      <c r="Q1266" s="55"/>
      <c r="R1266" s="55">
        <f>0.3*13*H1266</f>
        <v>23.4</v>
      </c>
      <c r="S1266" s="68" t="s">
        <v>1235</v>
      </c>
    </row>
    <row r="1267" spans="1:19" ht="20.100000000000001" customHeight="1" outlineLevel="2">
      <c r="A1267" s="65"/>
      <c r="B1267" s="66"/>
      <c r="C1267" s="65"/>
      <c r="D1267" s="70" t="s">
        <v>1702</v>
      </c>
      <c r="E1267" s="66"/>
      <c r="F1267" s="33" t="s">
        <v>87</v>
      </c>
      <c r="G1267" s="41" t="s">
        <v>801</v>
      </c>
      <c r="H1267" s="56">
        <v>13</v>
      </c>
      <c r="I1267" s="67"/>
      <c r="J1267" s="67"/>
      <c r="K1267" s="67"/>
      <c r="L1267" s="67"/>
      <c r="M1267" s="112"/>
      <c r="N1267" s="118"/>
      <c r="O1267" s="112"/>
      <c r="P1267" s="69"/>
      <c r="Q1267" s="69"/>
      <c r="R1267" s="69">
        <f>2*H1267</f>
        <v>26</v>
      </c>
      <c r="S1267" s="68" t="s">
        <v>1703</v>
      </c>
    </row>
    <row r="1268" spans="1:19" ht="20.100000000000001" customHeight="1" outlineLevel="2">
      <c r="A1268" s="24"/>
      <c r="B1268" s="41"/>
      <c r="C1268" s="33" t="s">
        <v>611</v>
      </c>
      <c r="D1268" s="70" t="s">
        <v>593</v>
      </c>
      <c r="E1268" s="55"/>
      <c r="F1268" s="33" t="s">
        <v>87</v>
      </c>
      <c r="G1268" s="41" t="s">
        <v>801</v>
      </c>
      <c r="H1268" s="56">
        <v>10</v>
      </c>
      <c r="I1268" s="56"/>
      <c r="J1268" s="56"/>
      <c r="K1268" s="56"/>
      <c r="L1268" s="56"/>
      <c r="M1268" s="56"/>
      <c r="N1268" s="56"/>
      <c r="O1268" s="56"/>
      <c r="P1268" s="24"/>
      <c r="Q1268" s="55"/>
      <c r="R1268" s="54">
        <f>H1268*14</f>
        <v>140</v>
      </c>
      <c r="S1268" s="24"/>
    </row>
    <row r="1269" spans="1:19" ht="20.100000000000001" customHeight="1" outlineLevel="1">
      <c r="A1269" s="24"/>
      <c r="B1269" s="41"/>
      <c r="C1269" s="33"/>
      <c r="D1269" s="70"/>
      <c r="E1269" s="55"/>
      <c r="F1269" s="125" t="s">
        <v>1915</v>
      </c>
      <c r="G1269" s="41"/>
      <c r="H1269" s="56"/>
      <c r="I1269" s="56"/>
      <c r="J1269" s="56"/>
      <c r="K1269" s="56"/>
      <c r="L1269" s="56"/>
      <c r="M1269" s="56"/>
      <c r="N1269" s="56"/>
      <c r="O1269" s="56"/>
      <c r="P1269" s="24"/>
      <c r="Q1269" s="55"/>
      <c r="R1269" s="54">
        <f>SUBTOTAL(9,R1260:R1268)</f>
        <v>547.36945792337883</v>
      </c>
      <c r="S1269" s="24"/>
    </row>
    <row r="1270" spans="1:19" ht="20.100000000000001" customHeight="1" outlineLevel="2">
      <c r="A1270" s="24"/>
      <c r="B1270" s="41" t="s">
        <v>893</v>
      </c>
      <c r="C1270" s="24"/>
      <c r="D1270" s="70" t="s">
        <v>822</v>
      </c>
      <c r="E1270" s="55"/>
      <c r="F1270" s="33" t="s">
        <v>487</v>
      </c>
      <c r="G1270" s="41" t="s">
        <v>925</v>
      </c>
      <c r="H1270" s="56"/>
      <c r="I1270" s="56"/>
      <c r="J1270" s="56"/>
      <c r="K1270" s="56"/>
      <c r="L1270" s="56"/>
      <c r="M1270" s="56"/>
      <c r="N1270" s="56"/>
      <c r="O1270" s="56"/>
      <c r="P1270" s="24"/>
      <c r="Q1270" s="55"/>
      <c r="R1270" s="55">
        <v>15</v>
      </c>
      <c r="S1270" s="24"/>
    </row>
    <row r="1271" spans="1:19" ht="20.100000000000001" customHeight="1" outlineLevel="2">
      <c r="A1271" s="33" t="s">
        <v>406</v>
      </c>
      <c r="B1271" s="41" t="s">
        <v>1051</v>
      </c>
      <c r="C1271" s="33" t="s">
        <v>611</v>
      </c>
      <c r="D1271" s="70" t="s">
        <v>949</v>
      </c>
      <c r="E1271" s="47">
        <v>3</v>
      </c>
      <c r="F1271" s="33" t="s">
        <v>487</v>
      </c>
      <c r="G1271" s="41" t="s">
        <v>488</v>
      </c>
      <c r="H1271" s="44">
        <v>4</v>
      </c>
      <c r="I1271" s="48">
        <v>48</v>
      </c>
      <c r="J1271" s="48">
        <v>48</v>
      </c>
      <c r="K1271" s="48">
        <v>0</v>
      </c>
      <c r="L1271" s="48">
        <v>0</v>
      </c>
      <c r="M1271" s="109"/>
      <c r="N1271" s="92">
        <f>IF(H1271&lt;25,1,1+(H1271-25)/H1271)</f>
        <v>1</v>
      </c>
      <c r="O1271" s="109">
        <v>1</v>
      </c>
      <c r="P1271" s="34">
        <f>J1271*N1271*O1271</f>
        <v>48</v>
      </c>
      <c r="Q1271" s="34">
        <f>L1271*M1271*N1271</f>
        <v>0</v>
      </c>
      <c r="R1271" s="34">
        <f>P1271+Q1271</f>
        <v>48</v>
      </c>
      <c r="S1271" s="31"/>
    </row>
    <row r="1272" spans="1:19" ht="20.100000000000001" customHeight="1" outlineLevel="2">
      <c r="A1272" s="57" t="s">
        <v>1278</v>
      </c>
      <c r="B1272" s="60" t="s">
        <v>1279</v>
      </c>
      <c r="C1272" s="57" t="s">
        <v>1509</v>
      </c>
      <c r="D1272" s="70" t="s">
        <v>1502</v>
      </c>
      <c r="E1272" s="62" t="s">
        <v>1444</v>
      </c>
      <c r="F1272" s="33" t="s">
        <v>487</v>
      </c>
      <c r="G1272" s="41" t="s">
        <v>1548</v>
      </c>
      <c r="H1272" s="87">
        <v>5</v>
      </c>
      <c r="I1272" s="56" t="s">
        <v>1494</v>
      </c>
      <c r="J1272" s="56" t="s">
        <v>1495</v>
      </c>
      <c r="K1272" s="56" t="s">
        <v>1494</v>
      </c>
      <c r="L1272" s="56" t="s">
        <v>1495</v>
      </c>
      <c r="M1272" s="56">
        <v>1</v>
      </c>
      <c r="N1272" s="92"/>
      <c r="O1272" s="112"/>
      <c r="P1272" s="69"/>
      <c r="Q1272" s="69"/>
      <c r="R1272" s="69">
        <v>16</v>
      </c>
      <c r="S1272" s="68" t="s">
        <v>1498</v>
      </c>
    </row>
    <row r="1273" spans="1:19" ht="20.100000000000001" customHeight="1" outlineLevel="2">
      <c r="A1273" s="58" t="s">
        <v>1102</v>
      </c>
      <c r="B1273" s="63" t="s">
        <v>1103</v>
      </c>
      <c r="C1273" s="57" t="s">
        <v>642</v>
      </c>
      <c r="D1273" s="70" t="s">
        <v>1089</v>
      </c>
      <c r="E1273" s="61">
        <v>1</v>
      </c>
      <c r="F1273" s="33" t="s">
        <v>487</v>
      </c>
      <c r="G1273" s="41" t="s">
        <v>488</v>
      </c>
      <c r="H1273" s="100">
        <v>23</v>
      </c>
      <c r="I1273" s="56">
        <v>0</v>
      </c>
      <c r="J1273" s="56">
        <v>0</v>
      </c>
      <c r="K1273" s="56">
        <v>0</v>
      </c>
      <c r="L1273" s="56">
        <v>0</v>
      </c>
      <c r="M1273" s="56"/>
      <c r="N1273" s="92">
        <f>IF(H1273&lt;25,1,1+(H1273-25)/H1273)</f>
        <v>1</v>
      </c>
      <c r="O1273" s="117">
        <v>1</v>
      </c>
      <c r="P1273" s="24"/>
      <c r="Q1273" s="64">
        <f>N1273*E1273*32</f>
        <v>32</v>
      </c>
      <c r="R1273" s="64">
        <f>P1273+Q1273</f>
        <v>32</v>
      </c>
      <c r="S1273" s="24"/>
    </row>
    <row r="1274" spans="1:19" ht="20.100000000000001" customHeight="1" outlineLevel="2">
      <c r="A1274" s="33" t="s">
        <v>522</v>
      </c>
      <c r="B1274" s="41" t="s">
        <v>1027</v>
      </c>
      <c r="C1274" s="33" t="s">
        <v>611</v>
      </c>
      <c r="D1274" s="70" t="s">
        <v>949</v>
      </c>
      <c r="E1274" s="47">
        <v>3</v>
      </c>
      <c r="F1274" s="33" t="s">
        <v>487</v>
      </c>
      <c r="G1274" s="41" t="s">
        <v>488</v>
      </c>
      <c r="H1274" s="44">
        <v>7</v>
      </c>
      <c r="I1274" s="48">
        <v>48</v>
      </c>
      <c r="J1274" s="48">
        <v>48</v>
      </c>
      <c r="K1274" s="48">
        <v>0</v>
      </c>
      <c r="L1274" s="48">
        <v>0</v>
      </c>
      <c r="M1274" s="109"/>
      <c r="N1274" s="92">
        <f>IF(H1274&lt;25,1,1+(H1274-25)/H1274)</f>
        <v>1</v>
      </c>
      <c r="O1274" s="109">
        <v>1</v>
      </c>
      <c r="P1274" s="34">
        <f>J1274*N1274*O1274</f>
        <v>48</v>
      </c>
      <c r="Q1274" s="34">
        <f>L1274*M1274*N1274</f>
        <v>0</v>
      </c>
      <c r="R1274" s="34">
        <f>P1274+Q1274</f>
        <v>48</v>
      </c>
      <c r="S1274" s="31"/>
    </row>
    <row r="1275" spans="1:19" ht="20.100000000000001" customHeight="1" outlineLevel="2">
      <c r="A1275" s="57" t="s">
        <v>1308</v>
      </c>
      <c r="B1275" s="60" t="s">
        <v>1309</v>
      </c>
      <c r="C1275" s="57" t="s">
        <v>1509</v>
      </c>
      <c r="D1275" s="70" t="s">
        <v>1502</v>
      </c>
      <c r="E1275" s="62" t="s">
        <v>1444</v>
      </c>
      <c r="F1275" s="33" t="s">
        <v>487</v>
      </c>
      <c r="G1275" s="41" t="s">
        <v>1548</v>
      </c>
      <c r="H1275" s="87">
        <v>6</v>
      </c>
      <c r="I1275" s="56" t="s">
        <v>1494</v>
      </c>
      <c r="J1275" s="56" t="s">
        <v>1495</v>
      </c>
      <c r="K1275" s="56" t="s">
        <v>1494</v>
      </c>
      <c r="L1275" s="56" t="s">
        <v>1495</v>
      </c>
      <c r="M1275" s="56">
        <v>1</v>
      </c>
      <c r="N1275" s="92"/>
      <c r="O1275" s="112"/>
      <c r="P1275" s="69"/>
      <c r="Q1275" s="69"/>
      <c r="R1275" s="69">
        <v>16</v>
      </c>
      <c r="S1275" s="68" t="s">
        <v>1498</v>
      </c>
    </row>
    <row r="1276" spans="1:19" ht="20.100000000000001" customHeight="1" outlineLevel="2">
      <c r="A1276" s="65"/>
      <c r="B1276" s="66"/>
      <c r="C1276" s="24" t="s">
        <v>642</v>
      </c>
      <c r="D1276" s="70" t="s">
        <v>1223</v>
      </c>
      <c r="E1276" s="55">
        <v>14</v>
      </c>
      <c r="F1276" s="33" t="s">
        <v>487</v>
      </c>
      <c r="G1276" s="41" t="s">
        <v>488</v>
      </c>
      <c r="H1276" s="90">
        <v>4</v>
      </c>
      <c r="I1276" s="67"/>
      <c r="J1276" s="67"/>
      <c r="K1276" s="67"/>
      <c r="L1276" s="67"/>
      <c r="M1276" s="112"/>
      <c r="N1276" s="92">
        <f>IF(H1276&lt;25,1,1+(H1276-25)/H1276)</f>
        <v>1</v>
      </c>
      <c r="O1276" s="112"/>
      <c r="P1276" s="69"/>
      <c r="Q1276" s="69"/>
      <c r="R1276" s="55">
        <f>0.3*13*H1276</f>
        <v>15.6</v>
      </c>
      <c r="S1276" s="24" t="s">
        <v>1235</v>
      </c>
    </row>
    <row r="1277" spans="1:19" ht="20.100000000000001" customHeight="1" outlineLevel="2">
      <c r="A1277" s="65"/>
      <c r="B1277" s="66"/>
      <c r="C1277" s="65"/>
      <c r="D1277" s="70" t="s">
        <v>1702</v>
      </c>
      <c r="E1277" s="66"/>
      <c r="F1277" s="33" t="s">
        <v>487</v>
      </c>
      <c r="G1277" s="41" t="s">
        <v>802</v>
      </c>
      <c r="H1277" s="56">
        <v>6</v>
      </c>
      <c r="I1277" s="67"/>
      <c r="J1277" s="67"/>
      <c r="K1277" s="67"/>
      <c r="L1277" s="67"/>
      <c r="M1277" s="112"/>
      <c r="N1277" s="118"/>
      <c r="O1277" s="112"/>
      <c r="P1277" s="69"/>
      <c r="Q1277" s="69"/>
      <c r="R1277" s="69">
        <f>2*H1277</f>
        <v>12</v>
      </c>
      <c r="S1277" s="68" t="s">
        <v>1703</v>
      </c>
    </row>
    <row r="1278" spans="1:19" ht="20.100000000000001" customHeight="1" outlineLevel="2">
      <c r="A1278" s="24"/>
      <c r="B1278" s="41"/>
      <c r="C1278" s="33" t="s">
        <v>611</v>
      </c>
      <c r="D1278" s="70" t="s">
        <v>593</v>
      </c>
      <c r="E1278" s="55"/>
      <c r="F1278" s="33" t="s">
        <v>487</v>
      </c>
      <c r="G1278" s="41" t="s">
        <v>802</v>
      </c>
      <c r="H1278" s="56">
        <v>3</v>
      </c>
      <c r="I1278" s="56"/>
      <c r="J1278" s="56"/>
      <c r="K1278" s="56"/>
      <c r="L1278" s="56"/>
      <c r="M1278" s="56"/>
      <c r="N1278" s="56"/>
      <c r="O1278" s="56"/>
      <c r="P1278" s="24"/>
      <c r="Q1278" s="55"/>
      <c r="R1278" s="54">
        <f>H1278*14</f>
        <v>42</v>
      </c>
      <c r="S1278" s="24"/>
    </row>
    <row r="1279" spans="1:19" ht="20.100000000000001" customHeight="1" outlineLevel="1">
      <c r="A1279" s="24"/>
      <c r="B1279" s="41"/>
      <c r="C1279" s="33"/>
      <c r="D1279" s="70"/>
      <c r="E1279" s="55"/>
      <c r="F1279" s="125" t="s">
        <v>1916</v>
      </c>
      <c r="G1279" s="41"/>
      <c r="H1279" s="56"/>
      <c r="I1279" s="56"/>
      <c r="J1279" s="56"/>
      <c r="K1279" s="56"/>
      <c r="L1279" s="56"/>
      <c r="M1279" s="56"/>
      <c r="N1279" s="56"/>
      <c r="O1279" s="56"/>
      <c r="P1279" s="24"/>
      <c r="Q1279" s="55"/>
      <c r="R1279" s="54">
        <f>SUBTOTAL(9,R1270:R1278)</f>
        <v>244.6</v>
      </c>
      <c r="S1279" s="24"/>
    </row>
    <row r="1280" spans="1:19" ht="20.100000000000001" customHeight="1" outlineLevel="2">
      <c r="A1280" s="33" t="s">
        <v>517</v>
      </c>
      <c r="B1280" s="41" t="s">
        <v>518</v>
      </c>
      <c r="C1280" s="33" t="s">
        <v>611</v>
      </c>
      <c r="D1280" s="70" t="s">
        <v>949</v>
      </c>
      <c r="E1280" s="47">
        <v>3</v>
      </c>
      <c r="F1280" s="33" t="s">
        <v>233</v>
      </c>
      <c r="G1280" s="41" t="s">
        <v>234</v>
      </c>
      <c r="H1280" s="44">
        <v>29</v>
      </c>
      <c r="I1280" s="48">
        <v>48</v>
      </c>
      <c r="J1280" s="48">
        <v>48</v>
      </c>
      <c r="K1280" s="48">
        <v>0</v>
      </c>
      <c r="L1280" s="48">
        <v>0</v>
      </c>
      <c r="M1280" s="109"/>
      <c r="N1280" s="92">
        <f>IF(H1280&lt;25,1,1+(H1280-25)/H1280)</f>
        <v>1.1379310344827587</v>
      </c>
      <c r="O1280" s="109">
        <v>1.2</v>
      </c>
      <c r="P1280" s="34">
        <f>J1280*N1280*O1280</f>
        <v>65.544827586206893</v>
      </c>
      <c r="Q1280" s="34">
        <f>L1280*M1280*N1280</f>
        <v>0</v>
      </c>
      <c r="R1280" s="34">
        <f>P1280+Q1280</f>
        <v>65.544827586206893</v>
      </c>
      <c r="S1280" s="31"/>
    </row>
    <row r="1281" spans="1:19" ht="20.100000000000001" customHeight="1" outlineLevel="2">
      <c r="A1281" s="57" t="s">
        <v>1302</v>
      </c>
      <c r="B1281" s="60" t="s">
        <v>1303</v>
      </c>
      <c r="C1281" s="57" t="s">
        <v>1509</v>
      </c>
      <c r="D1281" s="70" t="s">
        <v>1502</v>
      </c>
      <c r="E1281" s="62" t="s">
        <v>1444</v>
      </c>
      <c r="F1281" s="33" t="s">
        <v>233</v>
      </c>
      <c r="G1281" s="41" t="s">
        <v>1565</v>
      </c>
      <c r="H1281" s="87">
        <v>30</v>
      </c>
      <c r="I1281" s="56" t="s">
        <v>1494</v>
      </c>
      <c r="J1281" s="56" t="s">
        <v>1495</v>
      </c>
      <c r="K1281" s="56" t="s">
        <v>1494</v>
      </c>
      <c r="L1281" s="56" t="s">
        <v>1495</v>
      </c>
      <c r="M1281" s="56">
        <v>1</v>
      </c>
      <c r="N1281" s="92"/>
      <c r="O1281" s="112"/>
      <c r="P1281" s="69"/>
      <c r="Q1281" s="69"/>
      <c r="R1281" s="69">
        <v>18.666666666666668</v>
      </c>
      <c r="S1281" s="68" t="s">
        <v>1498</v>
      </c>
    </row>
    <row r="1282" spans="1:19" ht="20.100000000000001" customHeight="1" outlineLevel="2">
      <c r="A1282" s="35" t="s">
        <v>229</v>
      </c>
      <c r="B1282" s="41" t="s">
        <v>230</v>
      </c>
      <c r="C1282" s="33" t="s">
        <v>642</v>
      </c>
      <c r="D1282" s="70" t="s">
        <v>949</v>
      </c>
      <c r="E1282" s="40">
        <v>3</v>
      </c>
      <c r="F1282" s="33" t="s">
        <v>233</v>
      </c>
      <c r="G1282" s="41" t="s">
        <v>234</v>
      </c>
      <c r="H1282" s="99">
        <v>37</v>
      </c>
      <c r="I1282" s="49">
        <v>48</v>
      </c>
      <c r="J1282" s="49">
        <v>48</v>
      </c>
      <c r="K1282" s="43">
        <v>0</v>
      </c>
      <c r="L1282" s="49">
        <v>0</v>
      </c>
      <c r="M1282" s="109"/>
      <c r="N1282" s="92">
        <f>IF(H1282&lt;25,1,1+(H1282-25)/H1282)</f>
        <v>1.3243243243243243</v>
      </c>
      <c r="O1282" s="109">
        <v>1.2</v>
      </c>
      <c r="P1282" s="34">
        <f>J1282*N1282*O1282</f>
        <v>76.281081081081069</v>
      </c>
      <c r="Q1282" s="34">
        <f>L1282*M1282*N1282</f>
        <v>0</v>
      </c>
      <c r="R1282" s="34">
        <f>P1282+Q1282</f>
        <v>76.281081081081069</v>
      </c>
      <c r="S1282" s="31"/>
    </row>
    <row r="1283" spans="1:19" ht="20.100000000000001" customHeight="1" outlineLevel="2">
      <c r="A1283" s="57" t="s">
        <v>1316</v>
      </c>
      <c r="B1283" s="60" t="s">
        <v>1317</v>
      </c>
      <c r="C1283" s="57" t="s">
        <v>1504</v>
      </c>
      <c r="D1283" s="70" t="s">
        <v>1502</v>
      </c>
      <c r="E1283" s="62" t="s">
        <v>1444</v>
      </c>
      <c r="F1283" s="33" t="s">
        <v>233</v>
      </c>
      <c r="G1283" s="41" t="s">
        <v>1565</v>
      </c>
      <c r="H1283" s="87" t="s">
        <v>1478</v>
      </c>
      <c r="I1283" s="56" t="s">
        <v>1494</v>
      </c>
      <c r="J1283" s="56" t="s">
        <v>1496</v>
      </c>
      <c r="K1283" s="56" t="s">
        <v>1494</v>
      </c>
      <c r="L1283" s="56" t="s">
        <v>1496</v>
      </c>
      <c r="M1283" s="56">
        <v>3</v>
      </c>
      <c r="N1283" s="92"/>
      <c r="O1283" s="112"/>
      <c r="P1283" s="69"/>
      <c r="Q1283" s="69"/>
      <c r="R1283" s="69">
        <v>48</v>
      </c>
      <c r="S1283" s="68" t="s">
        <v>1498</v>
      </c>
    </row>
    <row r="1284" spans="1:19" ht="20.100000000000001" customHeight="1" outlineLevel="2">
      <c r="A1284" s="33" t="s">
        <v>489</v>
      </c>
      <c r="B1284" s="41" t="s">
        <v>1057</v>
      </c>
      <c r="C1284" s="33" t="s">
        <v>611</v>
      </c>
      <c r="D1284" s="70" t="s">
        <v>662</v>
      </c>
      <c r="E1284" s="47">
        <v>2</v>
      </c>
      <c r="F1284" s="33" t="s">
        <v>233</v>
      </c>
      <c r="G1284" s="41" t="s">
        <v>234</v>
      </c>
      <c r="H1284" s="44">
        <v>28</v>
      </c>
      <c r="I1284" s="48">
        <v>32</v>
      </c>
      <c r="J1284" s="48">
        <v>32</v>
      </c>
      <c r="K1284" s="48">
        <v>0</v>
      </c>
      <c r="L1284" s="48">
        <v>0</v>
      </c>
      <c r="M1284" s="109"/>
      <c r="N1284" s="92">
        <f>IF(H1284&lt;25,1,1+(H1284-25)/H1284)</f>
        <v>1.1071428571428572</v>
      </c>
      <c r="O1284" s="109">
        <v>1.2</v>
      </c>
      <c r="P1284" s="34">
        <f>J1284*N1284*O1284</f>
        <v>42.514285714285712</v>
      </c>
      <c r="Q1284" s="34">
        <f>L1284*M1284*N1284</f>
        <v>0</v>
      </c>
      <c r="R1284" s="34">
        <f>P1284+Q1284</f>
        <v>42.514285714285712</v>
      </c>
      <c r="S1284" s="31"/>
    </row>
    <row r="1285" spans="1:19" ht="20.100000000000001" customHeight="1" outlineLevel="2">
      <c r="A1285" s="65"/>
      <c r="B1285" s="66"/>
      <c r="C1285" s="24" t="s">
        <v>642</v>
      </c>
      <c r="D1285" s="70" t="s">
        <v>1223</v>
      </c>
      <c r="E1285" s="55">
        <v>14</v>
      </c>
      <c r="F1285" s="33" t="s">
        <v>233</v>
      </c>
      <c r="G1285" s="41" t="s">
        <v>234</v>
      </c>
      <c r="H1285" s="90">
        <v>5</v>
      </c>
      <c r="I1285" s="67"/>
      <c r="J1285" s="67"/>
      <c r="K1285" s="67"/>
      <c r="L1285" s="67"/>
      <c r="M1285" s="112"/>
      <c r="N1285" s="92">
        <f>IF(H1285&lt;25,1,1+(H1285-25)/H1285)</f>
        <v>1</v>
      </c>
      <c r="O1285" s="112"/>
      <c r="P1285" s="69"/>
      <c r="Q1285" s="69"/>
      <c r="R1285" s="55">
        <f>0.3*13*H1285</f>
        <v>19.5</v>
      </c>
      <c r="S1285" s="24" t="s">
        <v>1235</v>
      </c>
    </row>
    <row r="1286" spans="1:19" ht="20.100000000000001" customHeight="1" outlineLevel="2">
      <c r="A1286" s="65"/>
      <c r="B1286" s="66"/>
      <c r="C1286" s="65"/>
      <c r="D1286" s="70" t="s">
        <v>1702</v>
      </c>
      <c r="E1286" s="66"/>
      <c r="F1286" s="33" t="s">
        <v>233</v>
      </c>
      <c r="G1286" s="41" t="s">
        <v>803</v>
      </c>
      <c r="H1286" s="56">
        <v>2</v>
      </c>
      <c r="I1286" s="67"/>
      <c r="J1286" s="67"/>
      <c r="K1286" s="67"/>
      <c r="L1286" s="67"/>
      <c r="M1286" s="112"/>
      <c r="N1286" s="118"/>
      <c r="O1286" s="112"/>
      <c r="P1286" s="69"/>
      <c r="Q1286" s="69"/>
      <c r="R1286" s="69">
        <f>2*H1286</f>
        <v>4</v>
      </c>
      <c r="S1286" s="68" t="s">
        <v>1703</v>
      </c>
    </row>
    <row r="1287" spans="1:19" ht="20.100000000000001" customHeight="1" outlineLevel="2">
      <c r="A1287" s="24"/>
      <c r="B1287" s="41"/>
      <c r="C1287" s="33" t="s">
        <v>611</v>
      </c>
      <c r="D1287" s="70" t="s">
        <v>593</v>
      </c>
      <c r="E1287" s="55">
        <v>14</v>
      </c>
      <c r="F1287" s="33" t="s">
        <v>233</v>
      </c>
      <c r="G1287" s="41" t="s">
        <v>803</v>
      </c>
      <c r="H1287" s="56">
        <v>2</v>
      </c>
      <c r="I1287" s="56"/>
      <c r="J1287" s="56"/>
      <c r="K1287" s="56"/>
      <c r="L1287" s="56"/>
      <c r="M1287" s="56"/>
      <c r="N1287" s="56"/>
      <c r="O1287" s="56"/>
      <c r="P1287" s="24"/>
      <c r="Q1287" s="55"/>
      <c r="R1287" s="54">
        <f>H1287*14</f>
        <v>28</v>
      </c>
      <c r="S1287" s="24"/>
    </row>
    <row r="1288" spans="1:19" ht="20.100000000000001" customHeight="1" outlineLevel="1">
      <c r="A1288" s="24"/>
      <c r="B1288" s="41"/>
      <c r="C1288" s="33"/>
      <c r="D1288" s="70"/>
      <c r="E1288" s="55"/>
      <c r="F1288" s="125" t="s">
        <v>1917</v>
      </c>
      <c r="G1288" s="41"/>
      <c r="H1288" s="56"/>
      <c r="I1288" s="56"/>
      <c r="J1288" s="56"/>
      <c r="K1288" s="56"/>
      <c r="L1288" s="56"/>
      <c r="M1288" s="56"/>
      <c r="N1288" s="56"/>
      <c r="O1288" s="56"/>
      <c r="P1288" s="24"/>
      <c r="Q1288" s="55"/>
      <c r="R1288" s="54">
        <f>SUBTOTAL(9,R1280:R1287)</f>
        <v>302.50686104824035</v>
      </c>
      <c r="S1288" s="24"/>
    </row>
    <row r="1289" spans="1:19" ht="20.100000000000001" customHeight="1" outlineLevel="2">
      <c r="A1289" s="65"/>
      <c r="B1289" s="66"/>
      <c r="C1289" s="65"/>
      <c r="D1289" s="70" t="s">
        <v>1702</v>
      </c>
      <c r="E1289" s="66"/>
      <c r="F1289" s="102" t="s">
        <v>1744</v>
      </c>
      <c r="G1289" s="41" t="s">
        <v>1695</v>
      </c>
      <c r="H1289" s="56">
        <v>3</v>
      </c>
      <c r="I1289" s="67"/>
      <c r="J1289" s="67"/>
      <c r="K1289" s="67"/>
      <c r="L1289" s="67"/>
      <c r="M1289" s="112"/>
      <c r="N1289" s="118"/>
      <c r="O1289" s="112"/>
      <c r="P1289" s="69"/>
      <c r="Q1289" s="69"/>
      <c r="R1289" s="69">
        <f>2*H1289</f>
        <v>6</v>
      </c>
      <c r="S1289" s="68" t="s">
        <v>1703</v>
      </c>
    </row>
    <row r="1290" spans="1:19" ht="20.100000000000001" customHeight="1" outlineLevel="1">
      <c r="A1290" s="65"/>
      <c r="B1290" s="66"/>
      <c r="C1290" s="65"/>
      <c r="D1290" s="70"/>
      <c r="E1290" s="66"/>
      <c r="F1290" s="127" t="s">
        <v>1918</v>
      </c>
      <c r="G1290" s="41"/>
      <c r="H1290" s="56"/>
      <c r="I1290" s="67"/>
      <c r="J1290" s="67"/>
      <c r="K1290" s="67"/>
      <c r="L1290" s="67"/>
      <c r="M1290" s="112"/>
      <c r="N1290" s="118"/>
      <c r="O1290" s="112"/>
      <c r="P1290" s="69"/>
      <c r="Q1290" s="69"/>
      <c r="R1290" s="69">
        <f>SUBTOTAL(9,R1289:R1289)</f>
        <v>6</v>
      </c>
      <c r="S1290" s="68"/>
    </row>
    <row r="1291" spans="1:19" ht="20.100000000000001" customHeight="1" outlineLevel="2">
      <c r="A1291" s="33" t="s">
        <v>600</v>
      </c>
      <c r="B1291" s="41" t="s">
        <v>601</v>
      </c>
      <c r="C1291" s="33" t="s">
        <v>611</v>
      </c>
      <c r="D1291" s="70" t="s">
        <v>1222</v>
      </c>
      <c r="E1291" s="47">
        <v>3</v>
      </c>
      <c r="F1291" s="33" t="s">
        <v>130</v>
      </c>
      <c r="G1291" s="41" t="s">
        <v>619</v>
      </c>
      <c r="H1291" s="44">
        <v>21</v>
      </c>
      <c r="I1291" s="48">
        <v>48</v>
      </c>
      <c r="J1291" s="48">
        <v>36</v>
      </c>
      <c r="K1291" s="48">
        <v>0</v>
      </c>
      <c r="L1291" s="48">
        <v>12</v>
      </c>
      <c r="M1291" s="109">
        <v>1</v>
      </c>
      <c r="N1291" s="92">
        <f>IF(H1291&lt;25,1,1+(H1291-25)/H1291)</f>
        <v>1</v>
      </c>
      <c r="O1291" s="109">
        <v>1</v>
      </c>
      <c r="P1291" s="34">
        <f>J1291*N1291*O1291</f>
        <v>36</v>
      </c>
      <c r="Q1291" s="34">
        <f>L1291*M1291*N1291</f>
        <v>12</v>
      </c>
      <c r="R1291" s="34">
        <f>P1291+Q1291</f>
        <v>48</v>
      </c>
      <c r="S1291" s="31"/>
    </row>
    <row r="1292" spans="1:19" ht="20.100000000000001" customHeight="1" outlineLevel="2">
      <c r="A1292" s="33" t="s">
        <v>113</v>
      </c>
      <c r="B1292" s="41" t="s">
        <v>114</v>
      </c>
      <c r="C1292" s="33" t="s">
        <v>611</v>
      </c>
      <c r="D1292" s="70" t="s">
        <v>949</v>
      </c>
      <c r="E1292" s="47">
        <v>3</v>
      </c>
      <c r="F1292" s="33" t="s">
        <v>130</v>
      </c>
      <c r="G1292" s="41" t="s">
        <v>619</v>
      </c>
      <c r="H1292" s="44">
        <v>80</v>
      </c>
      <c r="I1292" s="48">
        <v>48</v>
      </c>
      <c r="J1292" s="48">
        <v>32</v>
      </c>
      <c r="K1292" s="44">
        <v>0</v>
      </c>
      <c r="L1292" s="44">
        <v>16</v>
      </c>
      <c r="M1292" s="110" t="s">
        <v>669</v>
      </c>
      <c r="N1292" s="92">
        <f>IF(H1292&lt;25,1,1+(H1292-25)/H1292)</f>
        <v>1.6875</v>
      </c>
      <c r="O1292" s="109">
        <v>1</v>
      </c>
      <c r="P1292" s="34">
        <f>J1292*N1292*O1292</f>
        <v>54</v>
      </c>
      <c r="Q1292" s="34">
        <f>L1292*M1292*N1292</f>
        <v>27</v>
      </c>
      <c r="R1292" s="34">
        <f>P1292+Q1292</f>
        <v>81</v>
      </c>
      <c r="S1292" s="31"/>
    </row>
    <row r="1293" spans="1:19" ht="20.100000000000001" customHeight="1" outlineLevel="2">
      <c r="A1293" s="33" t="s">
        <v>113</v>
      </c>
      <c r="B1293" s="41" t="s">
        <v>114</v>
      </c>
      <c r="C1293" s="33" t="s">
        <v>611</v>
      </c>
      <c r="D1293" s="70" t="s">
        <v>662</v>
      </c>
      <c r="E1293" s="47">
        <v>3</v>
      </c>
      <c r="F1293" s="33" t="s">
        <v>130</v>
      </c>
      <c r="G1293" s="41" t="s">
        <v>619</v>
      </c>
      <c r="H1293" s="44">
        <v>100</v>
      </c>
      <c r="I1293" s="48">
        <v>48</v>
      </c>
      <c r="J1293" s="48">
        <v>32</v>
      </c>
      <c r="K1293" s="44">
        <v>0</v>
      </c>
      <c r="L1293" s="44">
        <v>16</v>
      </c>
      <c r="M1293" s="110" t="s">
        <v>669</v>
      </c>
      <c r="N1293" s="92">
        <f>IF(H1293&lt;25,1,1+(H1293-25)/H1293)</f>
        <v>1.75</v>
      </c>
      <c r="O1293" s="109">
        <v>1</v>
      </c>
      <c r="P1293" s="34">
        <f>J1293*N1293*O1293</f>
        <v>56</v>
      </c>
      <c r="Q1293" s="34">
        <f>L1293*M1293*N1293</f>
        <v>28</v>
      </c>
      <c r="R1293" s="34">
        <f>P1293+Q1293</f>
        <v>84</v>
      </c>
      <c r="S1293" s="31"/>
    </row>
    <row r="1294" spans="1:19" ht="20.100000000000001" customHeight="1" outlineLevel="2">
      <c r="A1294" s="35" t="s">
        <v>113</v>
      </c>
      <c r="B1294" s="41" t="s">
        <v>1059</v>
      </c>
      <c r="C1294" s="33" t="s">
        <v>642</v>
      </c>
      <c r="D1294" s="70" t="s">
        <v>950</v>
      </c>
      <c r="E1294" s="40">
        <v>3</v>
      </c>
      <c r="F1294" s="33" t="s">
        <v>130</v>
      </c>
      <c r="G1294" s="41" t="s">
        <v>619</v>
      </c>
      <c r="H1294" s="99">
        <v>105</v>
      </c>
      <c r="I1294" s="49">
        <v>48</v>
      </c>
      <c r="J1294" s="48">
        <v>32</v>
      </c>
      <c r="K1294" s="44">
        <v>0</v>
      </c>
      <c r="L1294" s="44">
        <v>16</v>
      </c>
      <c r="M1294" s="110" t="s">
        <v>669</v>
      </c>
      <c r="N1294" s="92">
        <f>IF(H1294&lt;25,1,1+(H1294-25)/H1294)</f>
        <v>1.7619047619047619</v>
      </c>
      <c r="O1294" s="109">
        <v>1</v>
      </c>
      <c r="P1294" s="34">
        <f>J1294*N1294*O1294</f>
        <v>56.38095238095238</v>
      </c>
      <c r="Q1294" s="34">
        <f>L1294*M1294*N1294</f>
        <v>28.19047619047619</v>
      </c>
      <c r="R1294" s="34">
        <f>P1294+Q1294</f>
        <v>84.571428571428569</v>
      </c>
      <c r="S1294" s="31"/>
    </row>
    <row r="1295" spans="1:19" ht="20.100000000000001" customHeight="1" outlineLevel="2">
      <c r="A1295" s="57" t="s">
        <v>1085</v>
      </c>
      <c r="B1295" s="60" t="s">
        <v>1086</v>
      </c>
      <c r="C1295" s="57" t="s">
        <v>1088</v>
      </c>
      <c r="D1295" s="70" t="s">
        <v>1082</v>
      </c>
      <c r="E1295" s="62">
        <v>2</v>
      </c>
      <c r="F1295" s="33" t="s">
        <v>130</v>
      </c>
      <c r="G1295" s="41" t="s">
        <v>1161</v>
      </c>
      <c r="H1295" s="87">
        <v>60</v>
      </c>
      <c r="I1295" s="56">
        <v>0</v>
      </c>
      <c r="J1295" s="56">
        <v>0</v>
      </c>
      <c r="K1295" s="56">
        <v>0</v>
      </c>
      <c r="L1295" s="56">
        <v>0</v>
      </c>
      <c r="M1295" s="56"/>
      <c r="N1295" s="92">
        <f>IF(H1295&lt;25,1,1+(H1295-25)/H1295)</f>
        <v>1.5833333333333335</v>
      </c>
      <c r="O1295" s="117">
        <v>1</v>
      </c>
      <c r="P1295" s="24"/>
      <c r="Q1295" s="64">
        <f>N1295*E1295*32</f>
        <v>101.33333333333334</v>
      </c>
      <c r="R1295" s="64">
        <f>P1295+Q1295</f>
        <v>101.33333333333334</v>
      </c>
      <c r="S1295" s="24"/>
    </row>
    <row r="1296" spans="1:19" ht="20.100000000000001" customHeight="1" outlineLevel="2">
      <c r="A1296" s="24"/>
      <c r="B1296" s="41" t="s">
        <v>1060</v>
      </c>
      <c r="C1296" s="24"/>
      <c r="D1296" s="70" t="s">
        <v>822</v>
      </c>
      <c r="E1296" s="55"/>
      <c r="F1296" s="33" t="s">
        <v>130</v>
      </c>
      <c r="G1296" s="41" t="s">
        <v>619</v>
      </c>
      <c r="H1296" s="56"/>
      <c r="I1296" s="56"/>
      <c r="J1296" s="56"/>
      <c r="K1296" s="56"/>
      <c r="L1296" s="56"/>
      <c r="M1296" s="56"/>
      <c r="N1296" s="56"/>
      <c r="O1296" s="56"/>
      <c r="P1296" s="24"/>
      <c r="Q1296" s="55"/>
      <c r="R1296" s="55">
        <v>15</v>
      </c>
      <c r="S1296" s="24"/>
    </row>
    <row r="1297" spans="1:19" ht="20.100000000000001" customHeight="1" outlineLevel="2">
      <c r="A1297" s="35" t="s">
        <v>244</v>
      </c>
      <c r="B1297" s="41" t="s">
        <v>245</v>
      </c>
      <c r="C1297" s="33" t="s">
        <v>642</v>
      </c>
      <c r="D1297" s="70" t="s">
        <v>1222</v>
      </c>
      <c r="E1297" s="40">
        <v>4</v>
      </c>
      <c r="F1297" s="33" t="s">
        <v>130</v>
      </c>
      <c r="G1297" s="41" t="s">
        <v>619</v>
      </c>
      <c r="H1297" s="99">
        <v>51</v>
      </c>
      <c r="I1297" s="49">
        <v>64</v>
      </c>
      <c r="J1297" s="49">
        <v>64</v>
      </c>
      <c r="K1297" s="43">
        <v>0</v>
      </c>
      <c r="L1297" s="49">
        <v>0</v>
      </c>
      <c r="M1297" s="109"/>
      <c r="N1297" s="92">
        <f>IF(H1297&lt;25,1,1+(H1297-25)/H1297)</f>
        <v>1.5098039215686274</v>
      </c>
      <c r="O1297" s="109">
        <v>1</v>
      </c>
      <c r="P1297" s="34">
        <f>J1297*N1297*O1297</f>
        <v>96.627450980392155</v>
      </c>
      <c r="Q1297" s="34">
        <f>L1297*M1297*N1297</f>
        <v>0</v>
      </c>
      <c r="R1297" s="34">
        <f>P1297+Q1297</f>
        <v>96.627450980392155</v>
      </c>
      <c r="S1297" s="31"/>
    </row>
    <row r="1298" spans="1:19" ht="20.100000000000001" customHeight="1" outlineLevel="2">
      <c r="A1298" s="33" t="s">
        <v>605</v>
      </c>
      <c r="B1298" s="41" t="s">
        <v>606</v>
      </c>
      <c r="C1298" s="33" t="s">
        <v>611</v>
      </c>
      <c r="D1298" s="70" t="s">
        <v>949</v>
      </c>
      <c r="E1298" s="47">
        <v>4</v>
      </c>
      <c r="F1298" s="33" t="s">
        <v>130</v>
      </c>
      <c r="G1298" s="41" t="s">
        <v>619</v>
      </c>
      <c r="H1298" s="44">
        <v>48</v>
      </c>
      <c r="I1298" s="48">
        <v>64</v>
      </c>
      <c r="J1298" s="48">
        <v>64</v>
      </c>
      <c r="K1298" s="48">
        <v>0</v>
      </c>
      <c r="L1298" s="48">
        <v>0</v>
      </c>
      <c r="M1298" s="109"/>
      <c r="N1298" s="92">
        <f>IF(H1298&lt;25,1,1+(H1298-25)/H1298)</f>
        <v>1.4791666666666667</v>
      </c>
      <c r="O1298" s="109">
        <v>1</v>
      </c>
      <c r="P1298" s="34">
        <f>J1298*N1298*O1298</f>
        <v>94.666666666666671</v>
      </c>
      <c r="Q1298" s="34">
        <f>L1298*M1298*N1298</f>
        <v>0</v>
      </c>
      <c r="R1298" s="34">
        <f>P1298+Q1298</f>
        <v>94.666666666666671</v>
      </c>
      <c r="S1298" s="31"/>
    </row>
    <row r="1299" spans="1:19" ht="20.100000000000001" customHeight="1" outlineLevel="2">
      <c r="A1299" s="35" t="s">
        <v>609</v>
      </c>
      <c r="B1299" s="41" t="s">
        <v>1058</v>
      </c>
      <c r="C1299" s="33" t="s">
        <v>642</v>
      </c>
      <c r="D1299" s="70" t="s">
        <v>949</v>
      </c>
      <c r="E1299" s="40">
        <v>3</v>
      </c>
      <c r="F1299" s="33" t="s">
        <v>130</v>
      </c>
      <c r="G1299" s="41" t="s">
        <v>619</v>
      </c>
      <c r="H1299" s="99">
        <v>58</v>
      </c>
      <c r="I1299" s="49">
        <v>48</v>
      </c>
      <c r="J1299" s="43">
        <v>48</v>
      </c>
      <c r="K1299" s="43">
        <v>0</v>
      </c>
      <c r="L1299" s="49">
        <v>0</v>
      </c>
      <c r="M1299" s="109"/>
      <c r="N1299" s="92">
        <f>IF(H1299&lt;25,1,1+(H1299-25)/H1299)</f>
        <v>1.5689655172413794</v>
      </c>
      <c r="O1299" s="109">
        <v>1</v>
      </c>
      <c r="P1299" s="34">
        <f>J1299*N1299*O1299</f>
        <v>75.310344827586221</v>
      </c>
      <c r="Q1299" s="34">
        <f>L1299*M1299*N1299</f>
        <v>0</v>
      </c>
      <c r="R1299" s="34">
        <f>P1299+Q1299</f>
        <v>75.310344827586221</v>
      </c>
      <c r="S1299" s="31"/>
    </row>
    <row r="1300" spans="1:19" ht="20.100000000000001" customHeight="1" outlineLevel="2">
      <c r="A1300" s="24"/>
      <c r="B1300" s="41" t="s">
        <v>868</v>
      </c>
      <c r="C1300" s="24"/>
      <c r="D1300" s="70" t="s">
        <v>822</v>
      </c>
      <c r="E1300" s="55"/>
      <c r="F1300" s="33" t="s">
        <v>130</v>
      </c>
      <c r="G1300" s="41" t="s">
        <v>619</v>
      </c>
      <c r="H1300" s="56"/>
      <c r="I1300" s="56"/>
      <c r="J1300" s="56"/>
      <c r="K1300" s="56"/>
      <c r="L1300" s="56"/>
      <c r="M1300" s="56"/>
      <c r="N1300" s="56"/>
      <c r="O1300" s="56"/>
      <c r="P1300" s="24"/>
      <c r="Q1300" s="55"/>
      <c r="R1300" s="55">
        <v>15</v>
      </c>
      <c r="S1300" s="24"/>
    </row>
    <row r="1301" spans="1:19" ht="20.100000000000001" customHeight="1" outlineLevel="2">
      <c r="A1301" s="24"/>
      <c r="B1301" s="55"/>
      <c r="C1301" s="24" t="s">
        <v>642</v>
      </c>
      <c r="D1301" s="70" t="s">
        <v>1223</v>
      </c>
      <c r="E1301" s="55">
        <v>14</v>
      </c>
      <c r="F1301" s="33" t="s">
        <v>130</v>
      </c>
      <c r="G1301" s="41" t="s">
        <v>619</v>
      </c>
      <c r="H1301" s="90">
        <v>6</v>
      </c>
      <c r="I1301" s="56"/>
      <c r="J1301" s="56"/>
      <c r="K1301" s="56"/>
      <c r="L1301" s="56"/>
      <c r="M1301" s="56"/>
      <c r="N1301" s="92">
        <f>IF(H1301&lt;25,1,1+(H1301-25)/H1301)</f>
        <v>1</v>
      </c>
      <c r="O1301" s="56"/>
      <c r="P1301" s="24"/>
      <c r="Q1301" s="55"/>
      <c r="R1301" s="55">
        <f>0.3*13*H1301</f>
        <v>23.4</v>
      </c>
      <c r="S1301" s="68" t="s">
        <v>1235</v>
      </c>
    </row>
    <row r="1302" spans="1:19" ht="20.100000000000001" customHeight="1" outlineLevel="2">
      <c r="A1302" s="65"/>
      <c r="B1302" s="66"/>
      <c r="C1302" s="65"/>
      <c r="D1302" s="70" t="s">
        <v>1719</v>
      </c>
      <c r="E1302" s="66"/>
      <c r="F1302" s="33" t="s">
        <v>130</v>
      </c>
      <c r="G1302" s="41" t="s">
        <v>1728</v>
      </c>
      <c r="H1302" s="56"/>
      <c r="I1302" s="67"/>
      <c r="J1302" s="67"/>
      <c r="K1302" s="67"/>
      <c r="L1302" s="67"/>
      <c r="M1302" s="112"/>
      <c r="N1302" s="118"/>
      <c r="O1302" s="112"/>
      <c r="P1302" s="69"/>
      <c r="Q1302" s="69"/>
      <c r="R1302" s="69">
        <v>70</v>
      </c>
      <c r="S1302" s="68" t="s">
        <v>1729</v>
      </c>
    </row>
    <row r="1303" spans="1:19" ht="20.100000000000001" customHeight="1" outlineLevel="2">
      <c r="A1303" s="65"/>
      <c r="B1303" s="66"/>
      <c r="C1303" s="65"/>
      <c r="D1303" s="70" t="s">
        <v>1702</v>
      </c>
      <c r="E1303" s="66"/>
      <c r="F1303" s="33" t="s">
        <v>130</v>
      </c>
      <c r="G1303" s="41" t="s">
        <v>804</v>
      </c>
      <c r="H1303" s="56">
        <v>9</v>
      </c>
      <c r="I1303" s="67"/>
      <c r="J1303" s="67"/>
      <c r="K1303" s="67"/>
      <c r="L1303" s="67"/>
      <c r="M1303" s="112"/>
      <c r="N1303" s="118"/>
      <c r="O1303" s="112"/>
      <c r="P1303" s="69"/>
      <c r="Q1303" s="69"/>
      <c r="R1303" s="69">
        <f>2*H1303</f>
        <v>18</v>
      </c>
      <c r="S1303" s="68" t="s">
        <v>1703</v>
      </c>
    </row>
    <row r="1304" spans="1:19" ht="20.100000000000001" customHeight="1" outlineLevel="2">
      <c r="A1304" s="24"/>
      <c r="B1304" s="41"/>
      <c r="C1304" s="33" t="s">
        <v>611</v>
      </c>
      <c r="D1304" s="70" t="s">
        <v>593</v>
      </c>
      <c r="E1304" s="55"/>
      <c r="F1304" s="33" t="s">
        <v>130</v>
      </c>
      <c r="G1304" s="41" t="s">
        <v>804</v>
      </c>
      <c r="H1304" s="56">
        <v>7</v>
      </c>
      <c r="I1304" s="56"/>
      <c r="J1304" s="56"/>
      <c r="K1304" s="56"/>
      <c r="L1304" s="56"/>
      <c r="M1304" s="56"/>
      <c r="N1304" s="56"/>
      <c r="O1304" s="56"/>
      <c r="P1304" s="24"/>
      <c r="Q1304" s="55"/>
      <c r="R1304" s="54">
        <f>H1304*14</f>
        <v>98</v>
      </c>
      <c r="S1304" s="24"/>
    </row>
    <row r="1305" spans="1:19" ht="20.100000000000001" customHeight="1" outlineLevel="1">
      <c r="A1305" s="24"/>
      <c r="B1305" s="41"/>
      <c r="C1305" s="33"/>
      <c r="D1305" s="70"/>
      <c r="E1305" s="55"/>
      <c r="F1305" s="125" t="s">
        <v>1919</v>
      </c>
      <c r="G1305" s="41"/>
      <c r="H1305" s="56"/>
      <c r="I1305" s="56"/>
      <c r="J1305" s="56"/>
      <c r="K1305" s="56"/>
      <c r="L1305" s="56"/>
      <c r="M1305" s="56"/>
      <c r="N1305" s="56"/>
      <c r="O1305" s="56"/>
      <c r="P1305" s="24"/>
      <c r="Q1305" s="55"/>
      <c r="R1305" s="54">
        <f>SUBTOTAL(9,R1291:R1304)</f>
        <v>904.90922437940696</v>
      </c>
      <c r="S1305" s="24"/>
    </row>
    <row r="1306" spans="1:19" ht="20.100000000000001" customHeight="1" outlineLevel="2">
      <c r="A1306" s="24"/>
      <c r="B1306" s="41" t="s">
        <v>882</v>
      </c>
      <c r="C1306" s="24"/>
      <c r="D1306" s="70" t="s">
        <v>822</v>
      </c>
      <c r="E1306" s="55"/>
      <c r="F1306" s="33" t="s">
        <v>172</v>
      </c>
      <c r="G1306" s="41" t="s">
        <v>173</v>
      </c>
      <c r="H1306" s="56"/>
      <c r="I1306" s="56"/>
      <c r="J1306" s="56"/>
      <c r="K1306" s="56"/>
      <c r="L1306" s="56"/>
      <c r="M1306" s="56"/>
      <c r="N1306" s="56"/>
      <c r="O1306" s="56"/>
      <c r="P1306" s="24"/>
      <c r="Q1306" s="55"/>
      <c r="R1306" s="55">
        <v>15</v>
      </c>
      <c r="S1306" s="24"/>
    </row>
    <row r="1307" spans="1:19" ht="20.100000000000001" customHeight="1" outlineLevel="2">
      <c r="A1307" s="35" t="s">
        <v>637</v>
      </c>
      <c r="B1307" s="41" t="s">
        <v>171</v>
      </c>
      <c r="C1307" s="33" t="s">
        <v>642</v>
      </c>
      <c r="D1307" s="70" t="s">
        <v>662</v>
      </c>
      <c r="E1307" s="40">
        <v>3</v>
      </c>
      <c r="F1307" s="33" t="s">
        <v>172</v>
      </c>
      <c r="G1307" s="41" t="s">
        <v>173</v>
      </c>
      <c r="H1307" s="99">
        <v>35</v>
      </c>
      <c r="I1307" s="49">
        <v>48</v>
      </c>
      <c r="J1307" s="49">
        <v>48</v>
      </c>
      <c r="K1307" s="43">
        <v>0</v>
      </c>
      <c r="L1307" s="49">
        <v>0</v>
      </c>
      <c r="M1307" s="109"/>
      <c r="N1307" s="92">
        <f>IF(H1307&lt;25,1,1+(H1307-25)/H1307)</f>
        <v>1.2857142857142856</v>
      </c>
      <c r="O1307" s="109">
        <v>1</v>
      </c>
      <c r="P1307" s="34">
        <f>J1307*N1307*O1307</f>
        <v>61.714285714285708</v>
      </c>
      <c r="Q1307" s="34">
        <f>L1307*M1307*N1307</f>
        <v>0</v>
      </c>
      <c r="R1307" s="34">
        <f>P1307+Q1307</f>
        <v>61.714285714285708</v>
      </c>
      <c r="S1307" s="31"/>
    </row>
    <row r="1308" spans="1:19" ht="20.100000000000001" customHeight="1" outlineLevel="2">
      <c r="A1308" s="57" t="s">
        <v>1282</v>
      </c>
      <c r="B1308" s="60" t="s">
        <v>1283</v>
      </c>
      <c r="C1308" s="57" t="s">
        <v>1504</v>
      </c>
      <c r="D1308" s="70" t="s">
        <v>1502</v>
      </c>
      <c r="E1308" s="62" t="s">
        <v>1444</v>
      </c>
      <c r="F1308" s="33" t="s">
        <v>172</v>
      </c>
      <c r="G1308" s="41" t="s">
        <v>1550</v>
      </c>
      <c r="H1308" s="87" t="s">
        <v>1449</v>
      </c>
      <c r="I1308" s="56" t="s">
        <v>1494</v>
      </c>
      <c r="J1308" s="56" t="s">
        <v>1496</v>
      </c>
      <c r="K1308" s="56" t="s">
        <v>1494</v>
      </c>
      <c r="L1308" s="56" t="s">
        <v>1496</v>
      </c>
      <c r="M1308" s="56">
        <v>1</v>
      </c>
      <c r="N1308" s="92"/>
      <c r="O1308" s="112"/>
      <c r="P1308" s="69"/>
      <c r="Q1308" s="69"/>
      <c r="R1308" s="69">
        <v>20.235294117647058</v>
      </c>
      <c r="S1308" s="68" t="s">
        <v>1498</v>
      </c>
    </row>
    <row r="1309" spans="1:19" ht="20.100000000000001" customHeight="1" outlineLevel="2">
      <c r="A1309" s="65"/>
      <c r="B1309" s="66"/>
      <c r="C1309" s="24" t="s">
        <v>642</v>
      </c>
      <c r="D1309" s="70" t="s">
        <v>1221</v>
      </c>
      <c r="E1309" s="55">
        <v>14</v>
      </c>
      <c r="F1309" s="33" t="s">
        <v>172</v>
      </c>
      <c r="G1309" s="41" t="s">
        <v>173</v>
      </c>
      <c r="H1309" s="90">
        <v>2</v>
      </c>
      <c r="I1309" s="67"/>
      <c r="J1309" s="67"/>
      <c r="K1309" s="67"/>
      <c r="L1309" s="67"/>
      <c r="M1309" s="112"/>
      <c r="N1309" s="92">
        <f>IF(H1309&lt;25,1,1+(H1309-25)/H1309)</f>
        <v>1</v>
      </c>
      <c r="O1309" s="112"/>
      <c r="P1309" s="69"/>
      <c r="Q1309" s="69"/>
      <c r="R1309" s="55">
        <f>0.3*13*H1309</f>
        <v>7.8</v>
      </c>
      <c r="S1309" s="68" t="s">
        <v>1235</v>
      </c>
    </row>
    <row r="1310" spans="1:19" ht="20.100000000000001" customHeight="1" outlineLevel="2">
      <c r="A1310" s="65"/>
      <c r="B1310" s="66"/>
      <c r="C1310" s="65"/>
      <c r="D1310" s="70" t="s">
        <v>1702</v>
      </c>
      <c r="E1310" s="66"/>
      <c r="F1310" s="33" t="s">
        <v>172</v>
      </c>
      <c r="G1310" s="41" t="s">
        <v>805</v>
      </c>
      <c r="H1310" s="56">
        <v>5</v>
      </c>
      <c r="I1310" s="67"/>
      <c r="J1310" s="67"/>
      <c r="K1310" s="67"/>
      <c r="L1310" s="67"/>
      <c r="M1310" s="112"/>
      <c r="N1310" s="118"/>
      <c r="O1310" s="112"/>
      <c r="P1310" s="69"/>
      <c r="Q1310" s="69"/>
      <c r="R1310" s="69">
        <f>2*H1310</f>
        <v>10</v>
      </c>
      <c r="S1310" s="68" t="s">
        <v>1703</v>
      </c>
    </row>
    <row r="1311" spans="1:19" ht="20.100000000000001" customHeight="1" outlineLevel="2">
      <c r="A1311" s="24"/>
      <c r="B1311" s="41"/>
      <c r="C1311" s="33" t="s">
        <v>611</v>
      </c>
      <c r="D1311" s="70" t="s">
        <v>593</v>
      </c>
      <c r="E1311" s="55"/>
      <c r="F1311" s="33" t="s">
        <v>172</v>
      </c>
      <c r="G1311" s="41" t="s">
        <v>805</v>
      </c>
      <c r="H1311" s="56">
        <v>2</v>
      </c>
      <c r="I1311" s="56"/>
      <c r="J1311" s="56"/>
      <c r="K1311" s="56"/>
      <c r="L1311" s="56"/>
      <c r="M1311" s="56"/>
      <c r="N1311" s="56"/>
      <c r="O1311" s="56"/>
      <c r="P1311" s="24"/>
      <c r="Q1311" s="55"/>
      <c r="R1311" s="54">
        <f>H1311*14</f>
        <v>28</v>
      </c>
      <c r="S1311" s="24"/>
    </row>
    <row r="1312" spans="1:19" ht="20.100000000000001" customHeight="1" outlineLevel="1">
      <c r="A1312" s="24"/>
      <c r="B1312" s="41"/>
      <c r="C1312" s="33"/>
      <c r="D1312" s="70"/>
      <c r="E1312" s="55"/>
      <c r="F1312" s="125" t="s">
        <v>1920</v>
      </c>
      <c r="G1312" s="41"/>
      <c r="H1312" s="56"/>
      <c r="I1312" s="56"/>
      <c r="J1312" s="56"/>
      <c r="K1312" s="56"/>
      <c r="L1312" s="56"/>
      <c r="M1312" s="56"/>
      <c r="N1312" s="56"/>
      <c r="O1312" s="56"/>
      <c r="P1312" s="24"/>
      <c r="Q1312" s="55"/>
      <c r="R1312" s="54">
        <f>SUBTOTAL(9,R1306:R1311)</f>
        <v>142.74957983193275</v>
      </c>
      <c r="S1312" s="24"/>
    </row>
    <row r="1313" spans="1:19" ht="20.100000000000001" customHeight="1" outlineLevel="2">
      <c r="A1313" s="35" t="s">
        <v>40</v>
      </c>
      <c r="B1313" s="41" t="s">
        <v>41</v>
      </c>
      <c r="C1313" s="33" t="s">
        <v>642</v>
      </c>
      <c r="D1313" s="70" t="s">
        <v>949</v>
      </c>
      <c r="E1313" s="40">
        <v>4</v>
      </c>
      <c r="F1313" s="33" t="s">
        <v>42</v>
      </c>
      <c r="G1313" s="41" t="s">
        <v>43</v>
      </c>
      <c r="H1313" s="99">
        <v>65</v>
      </c>
      <c r="I1313" s="49">
        <v>64</v>
      </c>
      <c r="J1313" s="49">
        <v>64</v>
      </c>
      <c r="K1313" s="48">
        <v>0</v>
      </c>
      <c r="L1313" s="48">
        <v>0</v>
      </c>
      <c r="M1313" s="109"/>
      <c r="N1313" s="92">
        <f>IF(H1313&lt;25,1,1+(H1313-25)/H1313)</f>
        <v>1.6153846153846154</v>
      </c>
      <c r="O1313" s="109">
        <v>1</v>
      </c>
      <c r="P1313" s="34">
        <f>J1313*N1313*O1313</f>
        <v>103.38461538461539</v>
      </c>
      <c r="Q1313" s="34">
        <f>L1313*M1313*N1313</f>
        <v>0</v>
      </c>
      <c r="R1313" s="34">
        <f>P1313+Q1313</f>
        <v>103.38461538461539</v>
      </c>
      <c r="S1313" s="31"/>
    </row>
    <row r="1314" spans="1:19" ht="20.100000000000001" customHeight="1" outlineLevel="2">
      <c r="A1314" s="57" t="s">
        <v>1246</v>
      </c>
      <c r="B1314" s="60" t="s">
        <v>1247</v>
      </c>
      <c r="C1314" s="57" t="s">
        <v>1504</v>
      </c>
      <c r="D1314" s="70" t="s">
        <v>1502</v>
      </c>
      <c r="E1314" s="62" t="s">
        <v>1444</v>
      </c>
      <c r="F1314" s="33" t="s">
        <v>42</v>
      </c>
      <c r="G1314" s="41" t="s">
        <v>1514</v>
      </c>
      <c r="H1314" s="87" t="s">
        <v>1451</v>
      </c>
      <c r="I1314" s="56" t="s">
        <v>1494</v>
      </c>
      <c r="J1314" s="56" t="s">
        <v>1496</v>
      </c>
      <c r="K1314" s="56" t="s">
        <v>1494</v>
      </c>
      <c r="L1314" s="56" t="s">
        <v>1496</v>
      </c>
      <c r="M1314" s="56">
        <v>1</v>
      </c>
      <c r="N1314" s="92"/>
      <c r="O1314" s="112"/>
      <c r="P1314" s="69"/>
      <c r="Q1314" s="69"/>
      <c r="R1314" s="69">
        <v>25.846153846153847</v>
      </c>
      <c r="S1314" s="68" t="s">
        <v>1498</v>
      </c>
    </row>
    <row r="1315" spans="1:19" ht="20.100000000000001" customHeight="1" outlineLevel="2">
      <c r="A1315" s="33" t="s">
        <v>571</v>
      </c>
      <c r="B1315" s="41" t="s">
        <v>1061</v>
      </c>
      <c r="C1315" s="33" t="s">
        <v>611</v>
      </c>
      <c r="D1315" s="70" t="s">
        <v>949</v>
      </c>
      <c r="E1315" s="47">
        <v>3</v>
      </c>
      <c r="F1315" s="33" t="s">
        <v>42</v>
      </c>
      <c r="G1315" s="41" t="s">
        <v>43</v>
      </c>
      <c r="H1315" s="44">
        <v>19</v>
      </c>
      <c r="I1315" s="48">
        <v>48</v>
      </c>
      <c r="J1315" s="48">
        <v>48</v>
      </c>
      <c r="K1315" s="48">
        <v>0</v>
      </c>
      <c r="L1315" s="48">
        <v>0</v>
      </c>
      <c r="M1315" s="109"/>
      <c r="N1315" s="92">
        <f>IF(H1315&lt;25,1,1+(H1315-25)/H1315)</f>
        <v>1</v>
      </c>
      <c r="O1315" s="109">
        <v>1</v>
      </c>
      <c r="P1315" s="34">
        <f>J1315*N1315*O1315</f>
        <v>48</v>
      </c>
      <c r="Q1315" s="34">
        <f>L1315*M1315*N1315</f>
        <v>0</v>
      </c>
      <c r="R1315" s="34">
        <f>P1315+Q1315</f>
        <v>48</v>
      </c>
      <c r="S1315" s="31"/>
    </row>
    <row r="1316" spans="1:19" ht="20.100000000000001" customHeight="1" outlineLevel="2">
      <c r="A1316" s="57" t="s">
        <v>1424</v>
      </c>
      <c r="B1316" s="60" t="s">
        <v>1425</v>
      </c>
      <c r="C1316" s="57" t="s">
        <v>1631</v>
      </c>
      <c r="D1316" s="70" t="s">
        <v>1632</v>
      </c>
      <c r="E1316" s="62" t="s">
        <v>1444</v>
      </c>
      <c r="F1316" s="33" t="s">
        <v>42</v>
      </c>
      <c r="G1316" s="41" t="s">
        <v>1640</v>
      </c>
      <c r="H1316" s="87">
        <v>18</v>
      </c>
      <c r="I1316" s="56" t="s">
        <v>1494</v>
      </c>
      <c r="J1316" s="56" t="s">
        <v>1495</v>
      </c>
      <c r="K1316" s="56" t="s">
        <v>1494</v>
      </c>
      <c r="L1316" s="56" t="s">
        <v>1495</v>
      </c>
      <c r="M1316" s="56">
        <v>1</v>
      </c>
      <c r="N1316" s="92"/>
      <c r="O1316" s="112"/>
      <c r="P1316" s="69"/>
      <c r="Q1316" s="69"/>
      <c r="R1316" s="69">
        <v>16</v>
      </c>
      <c r="S1316" s="68" t="s">
        <v>1498</v>
      </c>
    </row>
    <row r="1317" spans="1:19" ht="20.100000000000001" customHeight="1" outlineLevel="2">
      <c r="A1317" s="24"/>
      <c r="B1317" s="41" t="s">
        <v>912</v>
      </c>
      <c r="C1317" s="24"/>
      <c r="D1317" s="70" t="s">
        <v>822</v>
      </c>
      <c r="E1317" s="55"/>
      <c r="F1317" s="33" t="s">
        <v>42</v>
      </c>
      <c r="G1317" s="41" t="s">
        <v>944</v>
      </c>
      <c r="H1317" s="56"/>
      <c r="I1317" s="56"/>
      <c r="J1317" s="56"/>
      <c r="K1317" s="56"/>
      <c r="L1317" s="56"/>
      <c r="M1317" s="56"/>
      <c r="N1317" s="56"/>
      <c r="O1317" s="56"/>
      <c r="P1317" s="24"/>
      <c r="Q1317" s="55"/>
      <c r="R1317" s="55">
        <v>15</v>
      </c>
      <c r="S1317" s="24"/>
    </row>
    <row r="1318" spans="1:19" ht="20.100000000000001" customHeight="1" outlineLevel="2">
      <c r="A1318" s="24"/>
      <c r="B1318" s="55"/>
      <c r="C1318" s="24" t="s">
        <v>642</v>
      </c>
      <c r="D1318" s="70" t="s">
        <v>1221</v>
      </c>
      <c r="E1318" s="55">
        <v>14</v>
      </c>
      <c r="F1318" s="33" t="s">
        <v>42</v>
      </c>
      <c r="G1318" s="41" t="s">
        <v>43</v>
      </c>
      <c r="H1318" s="90">
        <v>6</v>
      </c>
      <c r="I1318" s="56"/>
      <c r="J1318" s="56"/>
      <c r="K1318" s="56"/>
      <c r="L1318" s="56"/>
      <c r="M1318" s="56"/>
      <c r="N1318" s="92">
        <f>IF(H1318&lt;25,1,1+(H1318-25)/H1318)</f>
        <v>1</v>
      </c>
      <c r="O1318" s="56"/>
      <c r="P1318" s="24"/>
      <c r="Q1318" s="55"/>
      <c r="R1318" s="55">
        <f>0.3*13*H1318</f>
        <v>23.4</v>
      </c>
      <c r="S1318" s="24" t="s">
        <v>1235</v>
      </c>
    </row>
    <row r="1319" spans="1:19" ht="20.100000000000001" customHeight="1" outlineLevel="2">
      <c r="A1319" s="65"/>
      <c r="B1319" s="66"/>
      <c r="C1319" s="65"/>
      <c r="D1319" s="70" t="s">
        <v>1702</v>
      </c>
      <c r="E1319" s="66"/>
      <c r="F1319" s="33" t="s">
        <v>42</v>
      </c>
      <c r="G1319" s="41" t="s">
        <v>806</v>
      </c>
      <c r="H1319" s="56">
        <v>13</v>
      </c>
      <c r="I1319" s="67"/>
      <c r="J1319" s="67"/>
      <c r="K1319" s="67"/>
      <c r="L1319" s="67"/>
      <c r="M1319" s="112"/>
      <c r="N1319" s="118"/>
      <c r="O1319" s="112"/>
      <c r="P1319" s="69"/>
      <c r="Q1319" s="69"/>
      <c r="R1319" s="69">
        <f>2*H1319</f>
        <v>26</v>
      </c>
      <c r="S1319" s="68" t="s">
        <v>1703</v>
      </c>
    </row>
    <row r="1320" spans="1:19" ht="20.100000000000001" customHeight="1" outlineLevel="2">
      <c r="A1320" s="24"/>
      <c r="B1320" s="41"/>
      <c r="C1320" s="33" t="s">
        <v>611</v>
      </c>
      <c r="D1320" s="70" t="s">
        <v>593</v>
      </c>
      <c r="E1320" s="55"/>
      <c r="F1320" s="33" t="s">
        <v>42</v>
      </c>
      <c r="G1320" s="41" t="s">
        <v>806</v>
      </c>
      <c r="H1320" s="56">
        <v>7</v>
      </c>
      <c r="I1320" s="56"/>
      <c r="J1320" s="56"/>
      <c r="K1320" s="56"/>
      <c r="L1320" s="56"/>
      <c r="M1320" s="56"/>
      <c r="N1320" s="56"/>
      <c r="O1320" s="56"/>
      <c r="P1320" s="24"/>
      <c r="Q1320" s="55"/>
      <c r="R1320" s="54">
        <f>H1320*14</f>
        <v>98</v>
      </c>
      <c r="S1320" s="24"/>
    </row>
    <row r="1321" spans="1:19" ht="20.100000000000001" customHeight="1" outlineLevel="1">
      <c r="A1321" s="24"/>
      <c r="B1321" s="41"/>
      <c r="C1321" s="33"/>
      <c r="D1321" s="70"/>
      <c r="E1321" s="55"/>
      <c r="F1321" s="125" t="s">
        <v>1921</v>
      </c>
      <c r="G1321" s="41"/>
      <c r="H1321" s="56"/>
      <c r="I1321" s="56"/>
      <c r="J1321" s="56"/>
      <c r="K1321" s="56"/>
      <c r="L1321" s="56"/>
      <c r="M1321" s="56"/>
      <c r="N1321" s="56"/>
      <c r="O1321" s="56"/>
      <c r="P1321" s="24"/>
      <c r="Q1321" s="55"/>
      <c r="R1321" s="54">
        <f>SUBTOTAL(9,R1313:R1320)</f>
        <v>355.63076923076926</v>
      </c>
      <c r="S1321" s="24"/>
    </row>
    <row r="1322" spans="1:19" ht="20.100000000000001" customHeight="1" outlineLevel="2">
      <c r="A1322" s="24"/>
      <c r="B1322" s="41" t="s">
        <v>1062</v>
      </c>
      <c r="C1322" s="24"/>
      <c r="D1322" s="70" t="s">
        <v>822</v>
      </c>
      <c r="E1322" s="55"/>
      <c r="F1322" s="33" t="s">
        <v>1111</v>
      </c>
      <c r="G1322" s="41" t="s">
        <v>823</v>
      </c>
      <c r="H1322" s="56"/>
      <c r="I1322" s="56"/>
      <c r="J1322" s="56"/>
      <c r="K1322" s="56"/>
      <c r="L1322" s="56"/>
      <c r="M1322" s="56"/>
      <c r="N1322" s="56"/>
      <c r="O1322" s="56"/>
      <c r="P1322" s="24"/>
      <c r="Q1322" s="55"/>
      <c r="R1322" s="55">
        <v>15</v>
      </c>
      <c r="S1322" s="24"/>
    </row>
    <row r="1323" spans="1:19" ht="20.100000000000001" customHeight="1" outlineLevel="2">
      <c r="A1323" s="57" t="s">
        <v>1108</v>
      </c>
      <c r="B1323" s="60" t="s">
        <v>1109</v>
      </c>
      <c r="C1323" s="57" t="s">
        <v>611</v>
      </c>
      <c r="D1323" s="70" t="s">
        <v>1089</v>
      </c>
      <c r="E1323" s="62">
        <v>2</v>
      </c>
      <c r="F1323" s="33" t="s">
        <v>1111</v>
      </c>
      <c r="G1323" s="41" t="s">
        <v>1131</v>
      </c>
      <c r="H1323" s="87">
        <v>35</v>
      </c>
      <c r="I1323" s="56">
        <v>0</v>
      </c>
      <c r="J1323" s="56">
        <v>0</v>
      </c>
      <c r="K1323" s="56">
        <v>0</v>
      </c>
      <c r="L1323" s="56">
        <v>0</v>
      </c>
      <c r="M1323" s="56"/>
      <c r="N1323" s="92">
        <f>IF(H1323&lt;25,1,1+(H1323-25)/H1323)</f>
        <v>1.2857142857142856</v>
      </c>
      <c r="O1323" s="117">
        <v>1</v>
      </c>
      <c r="P1323" s="24"/>
      <c r="Q1323" s="64">
        <f>N1323*E1323*32</f>
        <v>82.285714285714278</v>
      </c>
      <c r="R1323" s="64">
        <f>P1323+Q1323</f>
        <v>82.285714285714278</v>
      </c>
      <c r="S1323" s="24"/>
    </row>
    <row r="1324" spans="1:19" ht="20.100000000000001" customHeight="1" outlineLevel="2">
      <c r="A1324" s="65"/>
      <c r="B1324" s="66"/>
      <c r="C1324" s="24" t="s">
        <v>642</v>
      </c>
      <c r="D1324" s="70" t="s">
        <v>1223</v>
      </c>
      <c r="E1324" s="55">
        <v>14</v>
      </c>
      <c r="F1324" s="33" t="s">
        <v>1111</v>
      </c>
      <c r="G1324" s="41" t="s">
        <v>823</v>
      </c>
      <c r="H1324" s="90">
        <v>1</v>
      </c>
      <c r="I1324" s="67"/>
      <c r="J1324" s="67"/>
      <c r="K1324" s="67"/>
      <c r="L1324" s="67"/>
      <c r="M1324" s="112"/>
      <c r="N1324" s="92">
        <f>IF(H1324&lt;25,1,1+(H1324-25)/H1324)</f>
        <v>1</v>
      </c>
      <c r="O1324" s="112"/>
      <c r="P1324" s="69"/>
      <c r="Q1324" s="69"/>
      <c r="R1324" s="55">
        <f>0.3*13*H1324</f>
        <v>3.9</v>
      </c>
      <c r="S1324" s="24" t="s">
        <v>1235</v>
      </c>
    </row>
    <row r="1325" spans="1:19" ht="20.100000000000001" customHeight="1" outlineLevel="2">
      <c r="A1325" s="65"/>
      <c r="B1325" s="66"/>
      <c r="C1325" s="24" t="s">
        <v>642</v>
      </c>
      <c r="D1325" s="70" t="s">
        <v>1223</v>
      </c>
      <c r="E1325" s="55">
        <v>14</v>
      </c>
      <c r="F1325" s="33" t="s">
        <v>1111</v>
      </c>
      <c r="G1325" s="41" t="s">
        <v>1131</v>
      </c>
      <c r="H1325" s="90">
        <v>2</v>
      </c>
      <c r="I1325" s="67"/>
      <c r="J1325" s="67"/>
      <c r="K1325" s="67"/>
      <c r="L1325" s="67"/>
      <c r="M1325" s="112"/>
      <c r="N1325" s="92">
        <f>IF(H1325&lt;25,1,1+(H1325-25)/H1325)</f>
        <v>1</v>
      </c>
      <c r="O1325" s="112"/>
      <c r="P1325" s="69"/>
      <c r="Q1325" s="69"/>
      <c r="R1325" s="55">
        <f>0.3*13*H1325</f>
        <v>7.8</v>
      </c>
      <c r="S1325" s="68" t="s">
        <v>1235</v>
      </c>
    </row>
    <row r="1326" spans="1:19" ht="20.100000000000001" customHeight="1" outlineLevel="2">
      <c r="A1326" s="65"/>
      <c r="B1326" s="66"/>
      <c r="C1326" s="65"/>
      <c r="D1326" s="70" t="s">
        <v>1702</v>
      </c>
      <c r="E1326" s="66"/>
      <c r="F1326" s="33" t="s">
        <v>1111</v>
      </c>
      <c r="G1326" s="41" t="s">
        <v>807</v>
      </c>
      <c r="H1326" s="56">
        <v>5</v>
      </c>
      <c r="I1326" s="67"/>
      <c r="J1326" s="67"/>
      <c r="K1326" s="67"/>
      <c r="L1326" s="67"/>
      <c r="M1326" s="112"/>
      <c r="N1326" s="118"/>
      <c r="O1326" s="112"/>
      <c r="P1326" s="69"/>
      <c r="Q1326" s="69"/>
      <c r="R1326" s="69">
        <f>2*H1326</f>
        <v>10</v>
      </c>
      <c r="S1326" s="68" t="s">
        <v>1703</v>
      </c>
    </row>
    <row r="1327" spans="1:19" ht="20.100000000000001" customHeight="1" outlineLevel="2">
      <c r="A1327" s="24"/>
      <c r="B1327" s="41"/>
      <c r="C1327" s="33" t="s">
        <v>611</v>
      </c>
      <c r="D1327" s="70" t="s">
        <v>593</v>
      </c>
      <c r="E1327" s="55"/>
      <c r="F1327" s="33" t="s">
        <v>1111</v>
      </c>
      <c r="G1327" s="41" t="s">
        <v>807</v>
      </c>
      <c r="H1327" s="56">
        <v>2</v>
      </c>
      <c r="I1327" s="56"/>
      <c r="J1327" s="56"/>
      <c r="K1327" s="56"/>
      <c r="L1327" s="56"/>
      <c r="M1327" s="56"/>
      <c r="N1327" s="56"/>
      <c r="O1327" s="56"/>
      <c r="P1327" s="24"/>
      <c r="Q1327" s="55"/>
      <c r="R1327" s="54">
        <f>H1327*14</f>
        <v>28</v>
      </c>
      <c r="S1327" s="24"/>
    </row>
    <row r="1328" spans="1:19" ht="20.100000000000001" customHeight="1" outlineLevel="1">
      <c r="A1328" s="24"/>
      <c r="B1328" s="41"/>
      <c r="C1328" s="33"/>
      <c r="D1328" s="70"/>
      <c r="E1328" s="55"/>
      <c r="F1328" s="125" t="s">
        <v>1922</v>
      </c>
      <c r="G1328" s="41"/>
      <c r="H1328" s="56"/>
      <c r="I1328" s="56"/>
      <c r="J1328" s="56"/>
      <c r="K1328" s="56"/>
      <c r="L1328" s="56"/>
      <c r="M1328" s="56"/>
      <c r="N1328" s="56"/>
      <c r="O1328" s="56"/>
      <c r="P1328" s="24"/>
      <c r="Q1328" s="55"/>
      <c r="R1328" s="54">
        <f>SUBTOTAL(9,R1322:R1327)</f>
        <v>146.98571428571427</v>
      </c>
      <c r="S1328" s="24"/>
    </row>
    <row r="1329" spans="1:19" ht="20.100000000000001" customHeight="1" outlineLevel="2">
      <c r="A1329" s="65"/>
      <c r="B1329" s="66"/>
      <c r="C1329" s="65"/>
      <c r="D1329" s="70" t="s">
        <v>1702</v>
      </c>
      <c r="E1329" s="66"/>
      <c r="F1329" s="33" t="s">
        <v>352</v>
      </c>
      <c r="G1329" s="41" t="s">
        <v>1696</v>
      </c>
      <c r="H1329" s="56">
        <v>2</v>
      </c>
      <c r="I1329" s="67"/>
      <c r="J1329" s="67"/>
      <c r="K1329" s="67"/>
      <c r="L1329" s="67"/>
      <c r="M1329" s="112"/>
      <c r="N1329" s="118"/>
      <c r="O1329" s="112"/>
      <c r="P1329" s="69"/>
      <c r="Q1329" s="69"/>
      <c r="R1329" s="69">
        <f>2*H1329</f>
        <v>4</v>
      </c>
      <c r="S1329" s="68" t="s">
        <v>1703</v>
      </c>
    </row>
    <row r="1330" spans="1:19" ht="20.100000000000001" customHeight="1" outlineLevel="2">
      <c r="A1330" s="57" t="s">
        <v>1404</v>
      </c>
      <c r="B1330" s="60" t="s">
        <v>1405</v>
      </c>
      <c r="C1330" s="57" t="s">
        <v>1504</v>
      </c>
      <c r="D1330" s="70" t="s">
        <v>1502</v>
      </c>
      <c r="E1330" s="62" t="s">
        <v>1444</v>
      </c>
      <c r="F1330" s="33" t="s">
        <v>352</v>
      </c>
      <c r="G1330" s="41" t="s">
        <v>1618</v>
      </c>
      <c r="H1330" s="87" t="s">
        <v>1472</v>
      </c>
      <c r="I1330" s="56" t="s">
        <v>1494</v>
      </c>
      <c r="J1330" s="56" t="s">
        <v>1496</v>
      </c>
      <c r="K1330" s="56" t="s">
        <v>1494</v>
      </c>
      <c r="L1330" s="56" t="s">
        <v>1496</v>
      </c>
      <c r="M1330" s="56">
        <v>1</v>
      </c>
      <c r="N1330" s="92"/>
      <c r="O1330" s="112"/>
      <c r="P1330" s="69"/>
      <c r="Q1330" s="69"/>
      <c r="R1330" s="69">
        <v>16</v>
      </c>
      <c r="S1330" s="68" t="s">
        <v>1498</v>
      </c>
    </row>
    <row r="1331" spans="1:19" ht="20.100000000000001" customHeight="1" outlineLevel="2">
      <c r="A1331" s="35" t="s">
        <v>350</v>
      </c>
      <c r="B1331" s="41" t="s">
        <v>351</v>
      </c>
      <c r="C1331" s="33" t="s">
        <v>642</v>
      </c>
      <c r="D1331" s="70" t="s">
        <v>949</v>
      </c>
      <c r="E1331" s="40">
        <v>3</v>
      </c>
      <c r="F1331" s="33" t="s">
        <v>352</v>
      </c>
      <c r="G1331" s="41" t="s">
        <v>808</v>
      </c>
      <c r="H1331" s="99">
        <v>20</v>
      </c>
      <c r="I1331" s="49">
        <v>48</v>
      </c>
      <c r="J1331" s="49">
        <v>48</v>
      </c>
      <c r="K1331" s="43">
        <v>0</v>
      </c>
      <c r="L1331" s="49">
        <v>0</v>
      </c>
      <c r="M1331" s="109"/>
      <c r="N1331" s="92">
        <f>IF(H1331&lt;25,1,1+(H1331-25)/H1331)</f>
        <v>1</v>
      </c>
      <c r="O1331" s="109">
        <v>1</v>
      </c>
      <c r="P1331" s="34">
        <f>J1331*N1331*O1331</f>
        <v>48</v>
      </c>
      <c r="Q1331" s="34">
        <f>L1331*M1331*N1331</f>
        <v>0</v>
      </c>
      <c r="R1331" s="34">
        <f>P1331+Q1331</f>
        <v>48</v>
      </c>
      <c r="S1331" s="31"/>
    </row>
    <row r="1332" spans="1:19" ht="20.100000000000001" customHeight="1" outlineLevel="2">
      <c r="A1332" s="65"/>
      <c r="B1332" s="66"/>
      <c r="C1332" s="65"/>
      <c r="D1332" s="70" t="s">
        <v>1702</v>
      </c>
      <c r="E1332" s="66"/>
      <c r="F1332" s="33" t="s">
        <v>352</v>
      </c>
      <c r="G1332" s="41" t="s">
        <v>808</v>
      </c>
      <c r="H1332" s="56">
        <v>2</v>
      </c>
      <c r="I1332" s="67"/>
      <c r="J1332" s="67"/>
      <c r="K1332" s="67"/>
      <c r="L1332" s="67"/>
      <c r="M1332" s="112"/>
      <c r="N1332" s="118"/>
      <c r="O1332" s="112"/>
      <c r="P1332" s="69"/>
      <c r="Q1332" s="69"/>
      <c r="R1332" s="69">
        <f>2*H1332</f>
        <v>4</v>
      </c>
      <c r="S1332" s="68" t="s">
        <v>1703</v>
      </c>
    </row>
    <row r="1333" spans="1:19" ht="20.100000000000001" customHeight="1" outlineLevel="2">
      <c r="A1333" s="24"/>
      <c r="B1333" s="41"/>
      <c r="C1333" s="33" t="s">
        <v>611</v>
      </c>
      <c r="D1333" s="70" t="s">
        <v>593</v>
      </c>
      <c r="E1333" s="55"/>
      <c r="F1333" s="33" t="s">
        <v>352</v>
      </c>
      <c r="G1333" s="41" t="s">
        <v>808</v>
      </c>
      <c r="H1333" s="56">
        <v>3</v>
      </c>
      <c r="I1333" s="56"/>
      <c r="J1333" s="56"/>
      <c r="K1333" s="56"/>
      <c r="L1333" s="56"/>
      <c r="M1333" s="56"/>
      <c r="N1333" s="56"/>
      <c r="O1333" s="56"/>
      <c r="P1333" s="24"/>
      <c r="Q1333" s="55"/>
      <c r="R1333" s="54">
        <f>H1333*14</f>
        <v>42</v>
      </c>
      <c r="S1333" s="24"/>
    </row>
    <row r="1334" spans="1:19" ht="20.100000000000001" customHeight="1" outlineLevel="1">
      <c r="A1334" s="24"/>
      <c r="B1334" s="41"/>
      <c r="C1334" s="33"/>
      <c r="D1334" s="70"/>
      <c r="E1334" s="55"/>
      <c r="F1334" s="125" t="s">
        <v>1923</v>
      </c>
      <c r="G1334" s="41"/>
      <c r="H1334" s="56"/>
      <c r="I1334" s="56"/>
      <c r="J1334" s="56"/>
      <c r="K1334" s="56"/>
      <c r="L1334" s="56"/>
      <c r="M1334" s="56"/>
      <c r="N1334" s="56"/>
      <c r="O1334" s="56"/>
      <c r="P1334" s="24"/>
      <c r="Q1334" s="55"/>
      <c r="R1334" s="54">
        <f>SUBTOTAL(9,R1329:R1333)</f>
        <v>114</v>
      </c>
      <c r="S1334" s="24"/>
    </row>
    <row r="1335" spans="1:19" ht="20.100000000000001" customHeight="1" outlineLevel="2">
      <c r="A1335" s="33" t="s">
        <v>604</v>
      </c>
      <c r="B1335" s="41" t="s">
        <v>1064</v>
      </c>
      <c r="C1335" s="33" t="s">
        <v>611</v>
      </c>
      <c r="D1335" s="70" t="s">
        <v>1222</v>
      </c>
      <c r="E1335" s="47">
        <v>4</v>
      </c>
      <c r="F1335" s="33" t="s">
        <v>492</v>
      </c>
      <c r="G1335" s="41" t="s">
        <v>493</v>
      </c>
      <c r="H1335" s="44">
        <v>21</v>
      </c>
      <c r="I1335" s="48">
        <v>64</v>
      </c>
      <c r="J1335" s="48">
        <v>64</v>
      </c>
      <c r="K1335" s="48">
        <v>0</v>
      </c>
      <c r="L1335" s="48">
        <v>0</v>
      </c>
      <c r="M1335" s="109"/>
      <c r="N1335" s="92">
        <f>IF(H1335&lt;25,1,1+(H1335-25)/H1335)</f>
        <v>1</v>
      </c>
      <c r="O1335" s="109">
        <v>1</v>
      </c>
      <c r="P1335" s="34">
        <f>J1335*N1335*O1335</f>
        <v>64</v>
      </c>
      <c r="Q1335" s="34">
        <f>L1335*M1335*N1335</f>
        <v>0</v>
      </c>
      <c r="R1335" s="34">
        <f>P1335+Q1335</f>
        <v>64</v>
      </c>
      <c r="S1335" s="31"/>
    </row>
    <row r="1336" spans="1:19" ht="20.100000000000001" customHeight="1" outlineLevel="2">
      <c r="A1336" s="57" t="s">
        <v>1106</v>
      </c>
      <c r="B1336" s="60" t="s">
        <v>1107</v>
      </c>
      <c r="C1336" s="57" t="s">
        <v>1088</v>
      </c>
      <c r="D1336" s="70" t="s">
        <v>1082</v>
      </c>
      <c r="E1336" s="62">
        <v>16</v>
      </c>
      <c r="F1336" s="33" t="s">
        <v>492</v>
      </c>
      <c r="G1336" s="41" t="s">
        <v>493</v>
      </c>
      <c r="H1336" s="87">
        <v>21</v>
      </c>
      <c r="I1336" s="56">
        <v>0</v>
      </c>
      <c r="J1336" s="56">
        <v>0</v>
      </c>
      <c r="K1336" s="56">
        <v>0</v>
      </c>
      <c r="L1336" s="56">
        <v>0</v>
      </c>
      <c r="M1336" s="56"/>
      <c r="N1336" s="92">
        <f>IF(H1336&lt;25,1,1+(H1336-25)/H1336)</f>
        <v>1</v>
      </c>
      <c r="O1336" s="117">
        <v>1</v>
      </c>
      <c r="P1336" s="24"/>
      <c r="Q1336" s="64">
        <f>N1336*E1336*32</f>
        <v>512</v>
      </c>
      <c r="R1336" s="64">
        <f>P1336+Q1336</f>
        <v>512</v>
      </c>
      <c r="S1336" s="24"/>
    </row>
    <row r="1337" spans="1:19" ht="20.100000000000001" customHeight="1" outlineLevel="2">
      <c r="A1337" s="33" t="s">
        <v>494</v>
      </c>
      <c r="B1337" s="41" t="s">
        <v>1063</v>
      </c>
      <c r="C1337" s="33" t="s">
        <v>611</v>
      </c>
      <c r="D1337" s="70" t="s">
        <v>662</v>
      </c>
      <c r="E1337" s="47">
        <v>3</v>
      </c>
      <c r="F1337" s="33" t="s">
        <v>492</v>
      </c>
      <c r="G1337" s="41" t="s">
        <v>493</v>
      </c>
      <c r="H1337" s="44">
        <v>28</v>
      </c>
      <c r="I1337" s="48">
        <v>48</v>
      </c>
      <c r="J1337" s="48">
        <v>48</v>
      </c>
      <c r="K1337" s="48">
        <v>0</v>
      </c>
      <c r="L1337" s="48">
        <v>0</v>
      </c>
      <c r="M1337" s="109"/>
      <c r="N1337" s="92">
        <f>IF(H1337&lt;25,1,1+(H1337-25)/H1337)</f>
        <v>1.1071428571428572</v>
      </c>
      <c r="O1337" s="109">
        <v>2</v>
      </c>
      <c r="P1337" s="34">
        <f>J1337*N1337*O1337</f>
        <v>106.28571428571429</v>
      </c>
      <c r="Q1337" s="34">
        <f>L1337*M1337*N1337</f>
        <v>0</v>
      </c>
      <c r="R1337" s="34">
        <f>P1337+Q1337</f>
        <v>106.28571428571429</v>
      </c>
      <c r="S1337" s="31"/>
    </row>
    <row r="1338" spans="1:19" ht="20.100000000000001" customHeight="1" outlineLevel="2">
      <c r="A1338" s="57" t="s">
        <v>1128</v>
      </c>
      <c r="B1338" s="60" t="s">
        <v>1129</v>
      </c>
      <c r="C1338" s="57" t="s">
        <v>1088</v>
      </c>
      <c r="D1338" s="70" t="s">
        <v>1082</v>
      </c>
      <c r="E1338" s="62">
        <v>11</v>
      </c>
      <c r="F1338" s="33" t="s">
        <v>492</v>
      </c>
      <c r="G1338" s="41" t="s">
        <v>493</v>
      </c>
      <c r="H1338" s="87">
        <v>10</v>
      </c>
      <c r="I1338" s="56">
        <v>0</v>
      </c>
      <c r="J1338" s="56">
        <v>0</v>
      </c>
      <c r="K1338" s="56">
        <v>0</v>
      </c>
      <c r="L1338" s="56">
        <v>0</v>
      </c>
      <c r="M1338" s="56"/>
      <c r="N1338" s="92">
        <f>IF(H1338&lt;25,1,1+(H1338-25)/H1338)</f>
        <v>1</v>
      </c>
      <c r="O1338" s="117">
        <v>1</v>
      </c>
      <c r="P1338" s="24"/>
      <c r="Q1338" s="64">
        <f>N1338*E1338*32</f>
        <v>352</v>
      </c>
      <c r="R1338" s="64">
        <f>P1338+Q1338</f>
        <v>352</v>
      </c>
      <c r="S1338" s="24"/>
    </row>
    <row r="1339" spans="1:19" ht="20.100000000000001" customHeight="1" outlineLevel="2">
      <c r="A1339" s="65"/>
      <c r="B1339" s="66"/>
      <c r="C1339" s="24" t="s">
        <v>642</v>
      </c>
      <c r="D1339" s="70" t="s">
        <v>1223</v>
      </c>
      <c r="E1339" s="55">
        <v>14</v>
      </c>
      <c r="F1339" s="33" t="s">
        <v>492</v>
      </c>
      <c r="G1339" s="41" t="s">
        <v>493</v>
      </c>
      <c r="H1339" s="90">
        <v>5</v>
      </c>
      <c r="I1339" s="67"/>
      <c r="J1339" s="67"/>
      <c r="K1339" s="67"/>
      <c r="L1339" s="67"/>
      <c r="M1339" s="112"/>
      <c r="N1339" s="92">
        <f>IF(H1339&lt;25,1,1+(H1339-25)/H1339)</f>
        <v>1</v>
      </c>
      <c r="O1339" s="112"/>
      <c r="P1339" s="69"/>
      <c r="Q1339" s="69"/>
      <c r="R1339" s="55">
        <f>0.3*13*H1339</f>
        <v>19.5</v>
      </c>
      <c r="S1339" s="24" t="s">
        <v>1235</v>
      </c>
    </row>
    <row r="1340" spans="1:19" ht="20.100000000000001" customHeight="1" outlineLevel="2">
      <c r="A1340" s="65"/>
      <c r="B1340" s="66"/>
      <c r="C1340" s="65"/>
      <c r="D1340" s="70" t="s">
        <v>1702</v>
      </c>
      <c r="E1340" s="66"/>
      <c r="F1340" s="33" t="s">
        <v>492</v>
      </c>
      <c r="G1340" s="41" t="s">
        <v>809</v>
      </c>
      <c r="H1340" s="56">
        <v>2</v>
      </c>
      <c r="I1340" s="67"/>
      <c r="J1340" s="67"/>
      <c r="K1340" s="67"/>
      <c r="L1340" s="67"/>
      <c r="M1340" s="112"/>
      <c r="N1340" s="118"/>
      <c r="O1340" s="112"/>
      <c r="P1340" s="69"/>
      <c r="Q1340" s="69"/>
      <c r="R1340" s="69">
        <f>2*H1340</f>
        <v>4</v>
      </c>
      <c r="S1340" s="68" t="s">
        <v>1703</v>
      </c>
    </row>
    <row r="1341" spans="1:19" ht="20.100000000000001" customHeight="1" outlineLevel="2">
      <c r="A1341" s="24"/>
      <c r="B1341" s="41"/>
      <c r="C1341" s="33" t="s">
        <v>611</v>
      </c>
      <c r="D1341" s="70" t="s">
        <v>593</v>
      </c>
      <c r="E1341" s="55"/>
      <c r="F1341" s="33" t="s">
        <v>492</v>
      </c>
      <c r="G1341" s="41" t="s">
        <v>809</v>
      </c>
      <c r="H1341" s="56">
        <v>4</v>
      </c>
      <c r="I1341" s="56"/>
      <c r="J1341" s="56"/>
      <c r="K1341" s="56"/>
      <c r="L1341" s="56"/>
      <c r="M1341" s="56"/>
      <c r="N1341" s="56"/>
      <c r="O1341" s="56"/>
      <c r="P1341" s="24"/>
      <c r="Q1341" s="55"/>
      <c r="R1341" s="54">
        <f>H1341*14</f>
        <v>56</v>
      </c>
      <c r="S1341" s="24"/>
    </row>
    <row r="1342" spans="1:19" ht="20.100000000000001" customHeight="1" outlineLevel="1">
      <c r="A1342" s="24"/>
      <c r="B1342" s="41"/>
      <c r="C1342" s="33"/>
      <c r="D1342" s="70"/>
      <c r="E1342" s="55"/>
      <c r="F1342" s="125" t="s">
        <v>1924</v>
      </c>
      <c r="G1342" s="41"/>
      <c r="H1342" s="56"/>
      <c r="I1342" s="56"/>
      <c r="J1342" s="56"/>
      <c r="K1342" s="56"/>
      <c r="L1342" s="56"/>
      <c r="M1342" s="56"/>
      <c r="N1342" s="56"/>
      <c r="O1342" s="56"/>
      <c r="P1342" s="24"/>
      <c r="Q1342" s="55"/>
      <c r="R1342" s="54">
        <f>SUBTOTAL(9,R1335:R1341)</f>
        <v>1113.7857142857142</v>
      </c>
      <c r="S1342" s="24"/>
    </row>
    <row r="1343" spans="1:19" ht="20.100000000000001" customHeight="1" outlineLevel="2">
      <c r="A1343" s="65"/>
      <c r="B1343" s="66"/>
      <c r="C1343" s="65"/>
      <c r="D1343" s="70" t="s">
        <v>1702</v>
      </c>
      <c r="E1343" s="66"/>
      <c r="F1343" s="103">
        <v>19044</v>
      </c>
      <c r="G1343" s="41" t="s">
        <v>1697</v>
      </c>
      <c r="H1343" s="56">
        <v>2</v>
      </c>
      <c r="I1343" s="67"/>
      <c r="J1343" s="67"/>
      <c r="K1343" s="67"/>
      <c r="L1343" s="67"/>
      <c r="M1343" s="112"/>
      <c r="N1343" s="118"/>
      <c r="O1343" s="112"/>
      <c r="P1343" s="69"/>
      <c r="Q1343" s="69"/>
      <c r="R1343" s="69">
        <f>2*H1343</f>
        <v>4</v>
      </c>
      <c r="S1343" s="68" t="s">
        <v>1703</v>
      </c>
    </row>
    <row r="1344" spans="1:19" ht="20.100000000000001" customHeight="1" outlineLevel="1">
      <c r="A1344" s="65"/>
      <c r="B1344" s="66"/>
      <c r="C1344" s="65"/>
      <c r="D1344" s="70"/>
      <c r="E1344" s="66"/>
      <c r="F1344" s="128" t="s">
        <v>1925</v>
      </c>
      <c r="G1344" s="41"/>
      <c r="H1344" s="56"/>
      <c r="I1344" s="67"/>
      <c r="J1344" s="67"/>
      <c r="K1344" s="67"/>
      <c r="L1344" s="67"/>
      <c r="M1344" s="112"/>
      <c r="N1344" s="118"/>
      <c r="O1344" s="112"/>
      <c r="P1344" s="69"/>
      <c r="Q1344" s="69"/>
      <c r="R1344" s="69">
        <f>SUBTOTAL(9,R1343:R1343)</f>
        <v>4</v>
      </c>
      <c r="S1344" s="68"/>
    </row>
    <row r="1345" spans="1:19" ht="20.100000000000001" customHeight="1" outlineLevel="2">
      <c r="A1345" s="33" t="s">
        <v>402</v>
      </c>
      <c r="B1345" s="41" t="s">
        <v>1065</v>
      </c>
      <c r="C1345" s="33" t="s">
        <v>611</v>
      </c>
      <c r="D1345" s="70" t="s">
        <v>949</v>
      </c>
      <c r="E1345" s="47">
        <v>3</v>
      </c>
      <c r="F1345" s="33" t="s">
        <v>174</v>
      </c>
      <c r="G1345" s="41" t="s">
        <v>175</v>
      </c>
      <c r="H1345" s="44">
        <v>19</v>
      </c>
      <c r="I1345" s="48">
        <v>48</v>
      </c>
      <c r="J1345" s="48">
        <v>48</v>
      </c>
      <c r="K1345" s="48">
        <v>0</v>
      </c>
      <c r="L1345" s="48">
        <v>0</v>
      </c>
      <c r="M1345" s="109"/>
      <c r="N1345" s="92">
        <f>IF(H1345&lt;25,1,1+(H1345-25)/H1345)</f>
        <v>1</v>
      </c>
      <c r="O1345" s="109">
        <v>1</v>
      </c>
      <c r="P1345" s="34">
        <f>J1345*N1345*O1345</f>
        <v>48</v>
      </c>
      <c r="Q1345" s="34">
        <f>L1345*M1345*N1345</f>
        <v>0</v>
      </c>
      <c r="R1345" s="34">
        <f>P1345+Q1345</f>
        <v>48</v>
      </c>
      <c r="S1345" s="31"/>
    </row>
    <row r="1346" spans="1:19" ht="20.100000000000001" customHeight="1" outlineLevel="2">
      <c r="A1346" s="57" t="s">
        <v>1272</v>
      </c>
      <c r="B1346" s="60" t="s">
        <v>1273</v>
      </c>
      <c r="C1346" s="57" t="s">
        <v>1509</v>
      </c>
      <c r="D1346" s="70" t="s">
        <v>1502</v>
      </c>
      <c r="E1346" s="62" t="s">
        <v>1444</v>
      </c>
      <c r="F1346" s="33" t="s">
        <v>174</v>
      </c>
      <c r="G1346" s="41" t="s">
        <v>1541</v>
      </c>
      <c r="H1346" s="87">
        <v>20</v>
      </c>
      <c r="I1346" s="56" t="s">
        <v>1494</v>
      </c>
      <c r="J1346" s="56" t="s">
        <v>1495</v>
      </c>
      <c r="K1346" s="56" t="s">
        <v>1494</v>
      </c>
      <c r="L1346" s="56" t="s">
        <v>1495</v>
      </c>
      <c r="M1346" s="56">
        <v>1</v>
      </c>
      <c r="N1346" s="92"/>
      <c r="O1346" s="112"/>
      <c r="P1346" s="69"/>
      <c r="Q1346" s="69"/>
      <c r="R1346" s="69">
        <v>16</v>
      </c>
      <c r="S1346" s="68" t="s">
        <v>1498</v>
      </c>
    </row>
    <row r="1347" spans="1:19" ht="20.100000000000001" customHeight="1" outlineLevel="2">
      <c r="A1347" s="24"/>
      <c r="B1347" s="41" t="s">
        <v>875</v>
      </c>
      <c r="C1347" s="24"/>
      <c r="D1347" s="70" t="s">
        <v>822</v>
      </c>
      <c r="E1347" s="55"/>
      <c r="F1347" s="33" t="s">
        <v>174</v>
      </c>
      <c r="G1347" s="41" t="s">
        <v>175</v>
      </c>
      <c r="H1347" s="56"/>
      <c r="I1347" s="56"/>
      <c r="J1347" s="56"/>
      <c r="K1347" s="56"/>
      <c r="L1347" s="56"/>
      <c r="M1347" s="56"/>
      <c r="N1347" s="56"/>
      <c r="O1347" s="56"/>
      <c r="P1347" s="24"/>
      <c r="Q1347" s="55"/>
      <c r="R1347" s="55">
        <v>15</v>
      </c>
      <c r="S1347" s="24"/>
    </row>
    <row r="1348" spans="1:19" ht="20.100000000000001" customHeight="1" outlineLevel="2">
      <c r="A1348" s="24"/>
      <c r="B1348" s="41" t="s">
        <v>890</v>
      </c>
      <c r="C1348" s="24"/>
      <c r="D1348" s="70" t="s">
        <v>822</v>
      </c>
      <c r="E1348" s="55"/>
      <c r="F1348" s="33" t="s">
        <v>174</v>
      </c>
      <c r="G1348" s="41" t="s">
        <v>922</v>
      </c>
      <c r="H1348" s="56"/>
      <c r="I1348" s="56"/>
      <c r="J1348" s="56"/>
      <c r="K1348" s="56"/>
      <c r="L1348" s="56"/>
      <c r="M1348" s="56"/>
      <c r="N1348" s="56"/>
      <c r="O1348" s="56"/>
      <c r="P1348" s="24"/>
      <c r="Q1348" s="55"/>
      <c r="R1348" s="55">
        <v>15</v>
      </c>
      <c r="S1348" s="24"/>
    </row>
    <row r="1349" spans="1:19" ht="20.100000000000001" customHeight="1" outlineLevel="2">
      <c r="A1349" s="24"/>
      <c r="B1349" s="55"/>
      <c r="C1349" s="24" t="s">
        <v>642</v>
      </c>
      <c r="D1349" s="70" t="s">
        <v>1221</v>
      </c>
      <c r="E1349" s="55">
        <v>14</v>
      </c>
      <c r="F1349" s="33" t="s">
        <v>174</v>
      </c>
      <c r="G1349" s="41" t="s">
        <v>175</v>
      </c>
      <c r="H1349" s="90">
        <v>3</v>
      </c>
      <c r="I1349" s="56"/>
      <c r="J1349" s="56"/>
      <c r="K1349" s="56"/>
      <c r="L1349" s="56"/>
      <c r="M1349" s="56"/>
      <c r="N1349" s="92">
        <f>IF(H1349&lt;25,1,1+(H1349-25)/H1349)</f>
        <v>1</v>
      </c>
      <c r="O1349" s="56"/>
      <c r="P1349" s="24"/>
      <c r="Q1349" s="55"/>
      <c r="R1349" s="55">
        <f>0.3*13*H1349</f>
        <v>11.7</v>
      </c>
      <c r="S1349" s="24" t="s">
        <v>1235</v>
      </c>
    </row>
    <row r="1350" spans="1:19" ht="20.100000000000001" customHeight="1" outlineLevel="2">
      <c r="A1350" s="65"/>
      <c r="B1350" s="66"/>
      <c r="C1350" s="65"/>
      <c r="D1350" s="70" t="s">
        <v>1702</v>
      </c>
      <c r="E1350" s="66"/>
      <c r="F1350" s="33" t="s">
        <v>174</v>
      </c>
      <c r="G1350" s="41" t="s">
        <v>810</v>
      </c>
      <c r="H1350" s="56">
        <v>5</v>
      </c>
      <c r="I1350" s="67"/>
      <c r="J1350" s="67"/>
      <c r="K1350" s="67"/>
      <c r="L1350" s="67"/>
      <c r="M1350" s="112"/>
      <c r="N1350" s="118"/>
      <c r="O1350" s="112"/>
      <c r="P1350" s="69"/>
      <c r="Q1350" s="69"/>
      <c r="R1350" s="69">
        <f>2*H1350</f>
        <v>10</v>
      </c>
      <c r="S1350" s="68" t="s">
        <v>1703</v>
      </c>
    </row>
    <row r="1351" spans="1:19" ht="20.100000000000001" customHeight="1" outlineLevel="2">
      <c r="A1351" s="24"/>
      <c r="B1351" s="41"/>
      <c r="C1351" s="33" t="s">
        <v>611</v>
      </c>
      <c r="D1351" s="70" t="s">
        <v>593</v>
      </c>
      <c r="E1351" s="55"/>
      <c r="F1351" s="33" t="s">
        <v>174</v>
      </c>
      <c r="G1351" s="41" t="s">
        <v>810</v>
      </c>
      <c r="H1351" s="56">
        <v>2</v>
      </c>
      <c r="I1351" s="56"/>
      <c r="J1351" s="56"/>
      <c r="K1351" s="56"/>
      <c r="L1351" s="56"/>
      <c r="M1351" s="56"/>
      <c r="N1351" s="56"/>
      <c r="O1351" s="56"/>
      <c r="P1351" s="24"/>
      <c r="Q1351" s="55"/>
      <c r="R1351" s="54">
        <f>H1351*14</f>
        <v>28</v>
      </c>
      <c r="S1351" s="24"/>
    </row>
    <row r="1352" spans="1:19" ht="20.100000000000001" customHeight="1" outlineLevel="1">
      <c r="A1352" s="24"/>
      <c r="B1352" s="41"/>
      <c r="C1352" s="33"/>
      <c r="D1352" s="70"/>
      <c r="E1352" s="55"/>
      <c r="F1352" s="125" t="s">
        <v>1926</v>
      </c>
      <c r="G1352" s="41"/>
      <c r="H1352" s="56"/>
      <c r="I1352" s="56"/>
      <c r="J1352" s="56"/>
      <c r="K1352" s="56"/>
      <c r="L1352" s="56"/>
      <c r="M1352" s="56"/>
      <c r="N1352" s="56"/>
      <c r="O1352" s="56"/>
      <c r="P1352" s="24"/>
      <c r="Q1352" s="55"/>
      <c r="R1352" s="54">
        <f>SUBTOTAL(9,R1345:R1351)</f>
        <v>143.69999999999999</v>
      </c>
      <c r="S1352" s="24"/>
    </row>
    <row r="1353" spans="1:19" ht="20.100000000000001" customHeight="1" outlineLevel="2">
      <c r="A1353" s="33" t="s">
        <v>63</v>
      </c>
      <c r="B1353" s="41" t="s">
        <v>1066</v>
      </c>
      <c r="C1353" s="33" t="s">
        <v>611</v>
      </c>
      <c r="D1353" s="70" t="s">
        <v>949</v>
      </c>
      <c r="E1353" s="47">
        <v>3</v>
      </c>
      <c r="F1353" s="33" t="s">
        <v>506</v>
      </c>
      <c r="G1353" s="41" t="s">
        <v>620</v>
      </c>
      <c r="H1353" s="44">
        <v>26</v>
      </c>
      <c r="I1353" s="48">
        <v>48</v>
      </c>
      <c r="J1353" s="48">
        <v>32</v>
      </c>
      <c r="K1353" s="48">
        <v>0</v>
      </c>
      <c r="L1353" s="48">
        <v>16</v>
      </c>
      <c r="M1353" s="109">
        <v>1</v>
      </c>
      <c r="N1353" s="92">
        <f>IF(H1353&lt;25,1,1+(H1353-25)/H1353)</f>
        <v>1.0384615384615385</v>
      </c>
      <c r="O1353" s="109">
        <v>1</v>
      </c>
      <c r="P1353" s="34">
        <f>J1353*N1353*O1353</f>
        <v>33.230769230769234</v>
      </c>
      <c r="Q1353" s="34">
        <f>L1353*M1353*N1353</f>
        <v>16.615384615384617</v>
      </c>
      <c r="R1353" s="34">
        <f>P1353+Q1353</f>
        <v>49.846153846153854</v>
      </c>
      <c r="S1353" s="31"/>
    </row>
    <row r="1354" spans="1:19" ht="20.100000000000001" customHeight="1" outlineLevel="2">
      <c r="A1354" s="57" t="s">
        <v>1254</v>
      </c>
      <c r="B1354" s="60" t="s">
        <v>1255</v>
      </c>
      <c r="C1354" s="57" t="s">
        <v>1509</v>
      </c>
      <c r="D1354" s="70" t="s">
        <v>1502</v>
      </c>
      <c r="E1354" s="62" t="s">
        <v>1444</v>
      </c>
      <c r="F1354" s="33" t="s">
        <v>506</v>
      </c>
      <c r="G1354" s="41" t="s">
        <v>1520</v>
      </c>
      <c r="H1354" s="87">
        <v>27</v>
      </c>
      <c r="I1354" s="56" t="s">
        <v>1494</v>
      </c>
      <c r="J1354" s="56" t="s">
        <v>1495</v>
      </c>
      <c r="K1354" s="56" t="s">
        <v>1494</v>
      </c>
      <c r="L1354" s="56" t="s">
        <v>1495</v>
      </c>
      <c r="M1354" s="56">
        <v>1</v>
      </c>
      <c r="N1354" s="92"/>
      <c r="O1354" s="112"/>
      <c r="P1354" s="69"/>
      <c r="Q1354" s="69"/>
      <c r="R1354" s="69">
        <v>17.185185185185183</v>
      </c>
      <c r="S1354" s="68" t="s">
        <v>1498</v>
      </c>
    </row>
    <row r="1355" spans="1:19" ht="20.100000000000001" customHeight="1" outlineLevel="2">
      <c r="A1355" s="24"/>
      <c r="B1355" s="41" t="s">
        <v>1067</v>
      </c>
      <c r="C1355" s="24"/>
      <c r="D1355" s="70" t="s">
        <v>822</v>
      </c>
      <c r="E1355" s="55"/>
      <c r="F1355" s="33" t="s">
        <v>506</v>
      </c>
      <c r="G1355" s="41" t="s">
        <v>939</v>
      </c>
      <c r="H1355" s="56"/>
      <c r="I1355" s="56"/>
      <c r="J1355" s="56"/>
      <c r="K1355" s="56"/>
      <c r="L1355" s="56"/>
      <c r="M1355" s="56"/>
      <c r="N1355" s="56"/>
      <c r="O1355" s="56"/>
      <c r="P1355" s="24"/>
      <c r="Q1355" s="55"/>
      <c r="R1355" s="55">
        <v>15</v>
      </c>
      <c r="S1355" s="24"/>
    </row>
    <row r="1356" spans="1:19" ht="20.100000000000001" customHeight="1" outlineLevel="2">
      <c r="A1356" s="33" t="s">
        <v>495</v>
      </c>
      <c r="B1356" s="41" t="s">
        <v>496</v>
      </c>
      <c r="C1356" s="33" t="s">
        <v>611</v>
      </c>
      <c r="D1356" s="70" t="s">
        <v>662</v>
      </c>
      <c r="E1356" s="47">
        <v>3</v>
      </c>
      <c r="F1356" s="33" t="s">
        <v>506</v>
      </c>
      <c r="G1356" s="41" t="s">
        <v>620</v>
      </c>
      <c r="H1356" s="44">
        <v>25</v>
      </c>
      <c r="I1356" s="48">
        <v>48</v>
      </c>
      <c r="J1356" s="48">
        <v>48</v>
      </c>
      <c r="K1356" s="48">
        <v>0</v>
      </c>
      <c r="L1356" s="48">
        <v>0</v>
      </c>
      <c r="M1356" s="109"/>
      <c r="N1356" s="92">
        <f>IF(H1356&lt;25,1,1+(H1356-25)/H1356)</f>
        <v>1</v>
      </c>
      <c r="O1356" s="109">
        <v>1</v>
      </c>
      <c r="P1356" s="34">
        <f>J1356*N1356*O1356</f>
        <v>48</v>
      </c>
      <c r="Q1356" s="34">
        <f>L1356*M1356*N1356</f>
        <v>0</v>
      </c>
      <c r="R1356" s="34">
        <f>P1356+Q1356</f>
        <v>48</v>
      </c>
      <c r="S1356" s="31"/>
    </row>
    <row r="1357" spans="1:19" ht="20.100000000000001" customHeight="1" outlineLevel="2">
      <c r="A1357" s="57" t="s">
        <v>1428</v>
      </c>
      <c r="B1357" s="60" t="s">
        <v>1429</v>
      </c>
      <c r="C1357" s="57" t="s">
        <v>1631</v>
      </c>
      <c r="D1357" s="70" t="s">
        <v>1632</v>
      </c>
      <c r="E1357" s="62" t="s">
        <v>1444</v>
      </c>
      <c r="F1357" s="33" t="s">
        <v>506</v>
      </c>
      <c r="G1357" s="41" t="s">
        <v>1645</v>
      </c>
      <c r="H1357" s="87">
        <v>23</v>
      </c>
      <c r="I1357" s="56" t="s">
        <v>1494</v>
      </c>
      <c r="J1357" s="56" t="s">
        <v>1495</v>
      </c>
      <c r="K1357" s="56" t="s">
        <v>1494</v>
      </c>
      <c r="L1357" s="56" t="s">
        <v>1495</v>
      </c>
      <c r="M1357" s="56">
        <v>1</v>
      </c>
      <c r="N1357" s="92"/>
      <c r="O1357" s="112"/>
      <c r="P1357" s="69"/>
      <c r="Q1357" s="69"/>
      <c r="R1357" s="69">
        <v>16</v>
      </c>
      <c r="S1357" s="68" t="s">
        <v>1498</v>
      </c>
    </row>
    <row r="1358" spans="1:19" ht="20.100000000000001" customHeight="1" outlineLevel="2">
      <c r="A1358" s="65"/>
      <c r="B1358" s="66"/>
      <c r="C1358" s="24" t="s">
        <v>642</v>
      </c>
      <c r="D1358" s="70" t="s">
        <v>1223</v>
      </c>
      <c r="E1358" s="55">
        <v>14</v>
      </c>
      <c r="F1358" s="33" t="s">
        <v>506</v>
      </c>
      <c r="G1358" s="41" t="s">
        <v>620</v>
      </c>
      <c r="H1358" s="90">
        <v>5</v>
      </c>
      <c r="I1358" s="67"/>
      <c r="J1358" s="67"/>
      <c r="K1358" s="67"/>
      <c r="L1358" s="67"/>
      <c r="M1358" s="112"/>
      <c r="N1358" s="92">
        <f>IF(H1358&lt;25,1,1+(H1358-25)/H1358)</f>
        <v>1</v>
      </c>
      <c r="O1358" s="112"/>
      <c r="P1358" s="69"/>
      <c r="Q1358" s="69"/>
      <c r="R1358" s="55">
        <f>0.3*13*H1358</f>
        <v>19.5</v>
      </c>
      <c r="S1358" s="68" t="s">
        <v>1235</v>
      </c>
    </row>
    <row r="1359" spans="1:19" ht="20.100000000000001" customHeight="1" outlineLevel="2">
      <c r="A1359" s="65"/>
      <c r="B1359" s="66"/>
      <c r="C1359" s="65"/>
      <c r="D1359" s="70" t="s">
        <v>1702</v>
      </c>
      <c r="E1359" s="66"/>
      <c r="F1359" s="33" t="s">
        <v>506</v>
      </c>
      <c r="G1359" s="41" t="s">
        <v>1698</v>
      </c>
      <c r="H1359" s="56">
        <v>10</v>
      </c>
      <c r="I1359" s="67"/>
      <c r="J1359" s="67"/>
      <c r="K1359" s="67"/>
      <c r="L1359" s="67"/>
      <c r="M1359" s="112"/>
      <c r="N1359" s="118"/>
      <c r="O1359" s="112"/>
      <c r="P1359" s="69"/>
      <c r="Q1359" s="69"/>
      <c r="R1359" s="69">
        <f>2*H1359</f>
        <v>20</v>
      </c>
      <c r="S1359" s="68" t="s">
        <v>1703</v>
      </c>
    </row>
    <row r="1360" spans="1:19" ht="20.100000000000001" customHeight="1" outlineLevel="1">
      <c r="A1360" s="65"/>
      <c r="B1360" s="66"/>
      <c r="C1360" s="65"/>
      <c r="D1360" s="70"/>
      <c r="E1360" s="66"/>
      <c r="F1360" s="125" t="s">
        <v>1927</v>
      </c>
      <c r="G1360" s="41"/>
      <c r="H1360" s="56"/>
      <c r="I1360" s="67"/>
      <c r="J1360" s="67"/>
      <c r="K1360" s="67"/>
      <c r="L1360" s="67"/>
      <c r="M1360" s="112"/>
      <c r="N1360" s="118"/>
      <c r="O1360" s="112"/>
      <c r="P1360" s="69"/>
      <c r="Q1360" s="69"/>
      <c r="R1360" s="69">
        <f>SUBTOTAL(9,R1353:R1359)</f>
        <v>185.53133903133903</v>
      </c>
      <c r="S1360" s="68"/>
    </row>
    <row r="1361" spans="1:19" ht="20.100000000000001" customHeight="1" outlineLevel="2">
      <c r="A1361" s="65"/>
      <c r="B1361" s="66"/>
      <c r="C1361" s="24" t="s">
        <v>642</v>
      </c>
      <c r="D1361" s="70" t="s">
        <v>1223</v>
      </c>
      <c r="E1361" s="55">
        <v>14</v>
      </c>
      <c r="F1361" s="33" t="s">
        <v>1234</v>
      </c>
      <c r="G1361" s="41" t="s">
        <v>1209</v>
      </c>
      <c r="H1361" s="90">
        <v>2</v>
      </c>
      <c r="I1361" s="67"/>
      <c r="J1361" s="67"/>
      <c r="K1361" s="67"/>
      <c r="L1361" s="67"/>
      <c r="M1361" s="112"/>
      <c r="N1361" s="92">
        <f>IF(H1361&lt;25,1,1+(H1361-25)/H1361)</f>
        <v>1</v>
      </c>
      <c r="O1361" s="112"/>
      <c r="P1361" s="69"/>
      <c r="Q1361" s="69"/>
      <c r="R1361" s="55">
        <f>0.3*13*H1361</f>
        <v>7.8</v>
      </c>
      <c r="S1361" s="68" t="s">
        <v>1235</v>
      </c>
    </row>
    <row r="1362" spans="1:19" ht="20.100000000000001" customHeight="1" outlineLevel="2">
      <c r="A1362" s="65"/>
      <c r="B1362" s="66"/>
      <c r="C1362" s="65"/>
      <c r="D1362" s="70" t="s">
        <v>1702</v>
      </c>
      <c r="E1362" s="66"/>
      <c r="F1362" s="33" t="s">
        <v>1234</v>
      </c>
      <c r="G1362" s="41" t="s">
        <v>1699</v>
      </c>
      <c r="H1362" s="56">
        <v>2</v>
      </c>
      <c r="I1362" s="67"/>
      <c r="J1362" s="67"/>
      <c r="K1362" s="67"/>
      <c r="L1362" s="67"/>
      <c r="M1362" s="112"/>
      <c r="N1362" s="118"/>
      <c r="O1362" s="112"/>
      <c r="P1362" s="69"/>
      <c r="Q1362" s="69"/>
      <c r="R1362" s="69">
        <f>2*H1362</f>
        <v>4</v>
      </c>
      <c r="S1362" s="68" t="s">
        <v>1703</v>
      </c>
    </row>
    <row r="1363" spans="1:19" ht="20.100000000000001" customHeight="1" outlineLevel="1">
      <c r="A1363" s="65"/>
      <c r="B1363" s="66"/>
      <c r="C1363" s="65"/>
      <c r="D1363" s="70"/>
      <c r="E1363" s="66"/>
      <c r="F1363" s="125" t="s">
        <v>1928</v>
      </c>
      <c r="G1363" s="41"/>
      <c r="H1363" s="56"/>
      <c r="I1363" s="67"/>
      <c r="J1363" s="67"/>
      <c r="K1363" s="67"/>
      <c r="L1363" s="67"/>
      <c r="M1363" s="112"/>
      <c r="N1363" s="118"/>
      <c r="O1363" s="112"/>
      <c r="P1363" s="69"/>
      <c r="Q1363" s="69"/>
      <c r="R1363" s="69">
        <f>SUBTOTAL(9,R1361:R1362)</f>
        <v>11.8</v>
      </c>
      <c r="S1363" s="68"/>
    </row>
    <row r="1364" spans="1:19" ht="20.100000000000001" customHeight="1" outlineLevel="2">
      <c r="A1364" s="33" t="s">
        <v>525</v>
      </c>
      <c r="B1364" s="41" t="s">
        <v>526</v>
      </c>
      <c r="C1364" s="33" t="s">
        <v>611</v>
      </c>
      <c r="D1364" s="70" t="s">
        <v>1222</v>
      </c>
      <c r="E1364" s="47">
        <v>3</v>
      </c>
      <c r="F1364" s="33" t="s">
        <v>497</v>
      </c>
      <c r="G1364" s="41" t="s">
        <v>498</v>
      </c>
      <c r="H1364" s="44">
        <v>8</v>
      </c>
      <c r="I1364" s="48">
        <v>48</v>
      </c>
      <c r="J1364" s="48">
        <v>48</v>
      </c>
      <c r="K1364" s="48">
        <v>0</v>
      </c>
      <c r="L1364" s="48">
        <v>0</v>
      </c>
      <c r="M1364" s="109"/>
      <c r="N1364" s="92">
        <f>IF(H1364&lt;25,1,1+(H1364-25)/H1364)</f>
        <v>1</v>
      </c>
      <c r="O1364" s="109">
        <v>1</v>
      </c>
      <c r="P1364" s="34">
        <f>J1364*N1364*O1364</f>
        <v>48</v>
      </c>
      <c r="Q1364" s="34">
        <f>L1364*M1364*N1364</f>
        <v>0</v>
      </c>
      <c r="R1364" s="34">
        <f>P1364+Q1364</f>
        <v>48</v>
      </c>
      <c r="S1364" s="31"/>
    </row>
    <row r="1365" spans="1:19" ht="20.100000000000001" customHeight="1" outlineLevel="2">
      <c r="A1365" s="57" t="s">
        <v>1310</v>
      </c>
      <c r="B1365" s="60" t="s">
        <v>1311</v>
      </c>
      <c r="C1365" s="57" t="s">
        <v>1509</v>
      </c>
      <c r="D1365" s="70" t="s">
        <v>1502</v>
      </c>
      <c r="E1365" s="62" t="s">
        <v>1444</v>
      </c>
      <c r="F1365" s="33" t="s">
        <v>497</v>
      </c>
      <c r="G1365" s="41" t="s">
        <v>1573</v>
      </c>
      <c r="H1365" s="87">
        <v>9</v>
      </c>
      <c r="I1365" s="56" t="s">
        <v>1494</v>
      </c>
      <c r="J1365" s="56" t="s">
        <v>1495</v>
      </c>
      <c r="K1365" s="56" t="s">
        <v>1494</v>
      </c>
      <c r="L1365" s="56" t="s">
        <v>1495</v>
      </c>
      <c r="M1365" s="56">
        <v>1</v>
      </c>
      <c r="N1365" s="92"/>
      <c r="O1365" s="112"/>
      <c r="P1365" s="69"/>
      <c r="Q1365" s="69"/>
      <c r="R1365" s="69">
        <v>16</v>
      </c>
      <c r="S1365" s="68" t="s">
        <v>1498</v>
      </c>
    </row>
    <row r="1366" spans="1:19" ht="20.100000000000001" customHeight="1" outlineLevel="2">
      <c r="A1366" s="24"/>
      <c r="B1366" s="41" t="s">
        <v>833</v>
      </c>
      <c r="C1366" s="24"/>
      <c r="D1366" s="70" t="s">
        <v>822</v>
      </c>
      <c r="E1366" s="55"/>
      <c r="F1366" s="33" t="s">
        <v>497</v>
      </c>
      <c r="G1366" s="41" t="s">
        <v>498</v>
      </c>
      <c r="H1366" s="56"/>
      <c r="I1366" s="56"/>
      <c r="J1366" s="56"/>
      <c r="K1366" s="56"/>
      <c r="L1366" s="56"/>
      <c r="M1366" s="56"/>
      <c r="N1366" s="56"/>
      <c r="O1366" s="56"/>
      <c r="P1366" s="24"/>
      <c r="Q1366" s="55"/>
      <c r="R1366" s="55">
        <v>15</v>
      </c>
      <c r="S1366" s="24"/>
    </row>
    <row r="1367" spans="1:19" ht="20.100000000000001" customHeight="1" outlineLevel="2">
      <c r="A1367" s="33" t="s">
        <v>412</v>
      </c>
      <c r="B1367" s="41" t="s">
        <v>413</v>
      </c>
      <c r="C1367" s="33" t="s">
        <v>611</v>
      </c>
      <c r="D1367" s="70" t="s">
        <v>1222</v>
      </c>
      <c r="E1367" s="47">
        <v>3</v>
      </c>
      <c r="F1367" s="33" t="s">
        <v>497</v>
      </c>
      <c r="G1367" s="41" t="s">
        <v>498</v>
      </c>
      <c r="H1367" s="44">
        <v>40</v>
      </c>
      <c r="I1367" s="48">
        <v>48</v>
      </c>
      <c r="J1367" s="48">
        <v>48</v>
      </c>
      <c r="K1367" s="48">
        <v>0</v>
      </c>
      <c r="L1367" s="48">
        <v>0</v>
      </c>
      <c r="M1367" s="109"/>
      <c r="N1367" s="92">
        <f>IF(H1367&lt;25,1,1+(H1367-25)/H1367)</f>
        <v>1.375</v>
      </c>
      <c r="O1367" s="109">
        <v>1</v>
      </c>
      <c r="P1367" s="34">
        <f>J1367*N1367*O1367</f>
        <v>66</v>
      </c>
      <c r="Q1367" s="34">
        <f>L1367*M1367*N1367</f>
        <v>0</v>
      </c>
      <c r="R1367" s="34">
        <f>P1367+Q1367</f>
        <v>66</v>
      </c>
      <c r="S1367" s="31"/>
    </row>
    <row r="1368" spans="1:19" ht="20.100000000000001" customHeight="1" outlineLevel="2">
      <c r="A1368" s="57" t="s">
        <v>1438</v>
      </c>
      <c r="B1368" s="60" t="s">
        <v>1439</v>
      </c>
      <c r="C1368" s="57" t="s">
        <v>1631</v>
      </c>
      <c r="D1368" s="70" t="s">
        <v>1632</v>
      </c>
      <c r="E1368" s="62" t="s">
        <v>1444</v>
      </c>
      <c r="F1368" s="33" t="s">
        <v>497</v>
      </c>
      <c r="G1368" s="41" t="s">
        <v>1656</v>
      </c>
      <c r="H1368" s="87">
        <v>19</v>
      </c>
      <c r="I1368" s="56" t="s">
        <v>1494</v>
      </c>
      <c r="J1368" s="56" t="s">
        <v>1495</v>
      </c>
      <c r="K1368" s="56" t="s">
        <v>1494</v>
      </c>
      <c r="L1368" s="56" t="s">
        <v>1495</v>
      </c>
      <c r="M1368" s="56">
        <v>1</v>
      </c>
      <c r="N1368" s="92"/>
      <c r="O1368" s="112"/>
      <c r="P1368" s="69"/>
      <c r="Q1368" s="69"/>
      <c r="R1368" s="69">
        <v>16</v>
      </c>
      <c r="S1368" s="68" t="s">
        <v>1498</v>
      </c>
    </row>
    <row r="1369" spans="1:19" ht="20.100000000000001" customHeight="1" outlineLevel="2">
      <c r="A1369" s="65"/>
      <c r="B1369" s="66"/>
      <c r="C1369" s="24" t="s">
        <v>642</v>
      </c>
      <c r="D1369" s="70" t="s">
        <v>1223</v>
      </c>
      <c r="E1369" s="55">
        <v>14</v>
      </c>
      <c r="F1369" s="33" t="s">
        <v>497</v>
      </c>
      <c r="G1369" s="41" t="s">
        <v>811</v>
      </c>
      <c r="H1369" s="90">
        <v>5</v>
      </c>
      <c r="I1369" s="67"/>
      <c r="J1369" s="67"/>
      <c r="K1369" s="67"/>
      <c r="L1369" s="67"/>
      <c r="M1369" s="112"/>
      <c r="N1369" s="92">
        <f>IF(H1369&lt;25,1,1+(H1369-25)/H1369)</f>
        <v>1</v>
      </c>
      <c r="O1369" s="112"/>
      <c r="P1369" s="69"/>
      <c r="Q1369" s="69"/>
      <c r="R1369" s="55">
        <f>0.3*13*H1369</f>
        <v>19.5</v>
      </c>
      <c r="S1369" s="68" t="s">
        <v>1235</v>
      </c>
    </row>
    <row r="1370" spans="1:19" ht="20.100000000000001" customHeight="1" outlineLevel="2">
      <c r="A1370" s="65"/>
      <c r="B1370" s="66"/>
      <c r="C1370" s="65"/>
      <c r="D1370" s="70" t="s">
        <v>1702</v>
      </c>
      <c r="E1370" s="66"/>
      <c r="F1370" s="33" t="s">
        <v>497</v>
      </c>
      <c r="G1370" s="41" t="s">
        <v>811</v>
      </c>
      <c r="H1370" s="56">
        <v>9</v>
      </c>
      <c r="I1370" s="67"/>
      <c r="J1370" s="67"/>
      <c r="K1370" s="67"/>
      <c r="L1370" s="67"/>
      <c r="M1370" s="112"/>
      <c r="N1370" s="118"/>
      <c r="O1370" s="112"/>
      <c r="P1370" s="69"/>
      <c r="Q1370" s="69"/>
      <c r="R1370" s="69">
        <f>2*H1370</f>
        <v>18</v>
      </c>
      <c r="S1370" s="68" t="s">
        <v>1703</v>
      </c>
    </row>
    <row r="1371" spans="1:19" ht="20.100000000000001" customHeight="1" outlineLevel="2">
      <c r="A1371" s="24"/>
      <c r="B1371" s="41"/>
      <c r="C1371" s="33" t="s">
        <v>611</v>
      </c>
      <c r="D1371" s="70" t="s">
        <v>593</v>
      </c>
      <c r="E1371" s="55"/>
      <c r="F1371" s="33" t="s">
        <v>497</v>
      </c>
      <c r="G1371" s="41" t="s">
        <v>811</v>
      </c>
      <c r="H1371" s="56">
        <v>6</v>
      </c>
      <c r="I1371" s="56"/>
      <c r="J1371" s="56"/>
      <c r="K1371" s="56"/>
      <c r="L1371" s="56"/>
      <c r="M1371" s="56"/>
      <c r="N1371" s="56"/>
      <c r="O1371" s="56"/>
      <c r="P1371" s="24"/>
      <c r="Q1371" s="55"/>
      <c r="R1371" s="54">
        <f>H1371*14</f>
        <v>84</v>
      </c>
      <c r="S1371" s="24"/>
    </row>
    <row r="1372" spans="1:19" ht="20.100000000000001" customHeight="1" outlineLevel="1">
      <c r="A1372" s="24"/>
      <c r="B1372" s="41"/>
      <c r="C1372" s="33"/>
      <c r="D1372" s="70"/>
      <c r="E1372" s="55"/>
      <c r="F1372" s="125" t="s">
        <v>1929</v>
      </c>
      <c r="G1372" s="41"/>
      <c r="H1372" s="56"/>
      <c r="I1372" s="56"/>
      <c r="J1372" s="56"/>
      <c r="K1372" s="56"/>
      <c r="L1372" s="56"/>
      <c r="M1372" s="56"/>
      <c r="N1372" s="56"/>
      <c r="O1372" s="56"/>
      <c r="P1372" s="24"/>
      <c r="Q1372" s="55"/>
      <c r="R1372" s="54">
        <f>SUBTOTAL(9,R1364:R1371)</f>
        <v>282.5</v>
      </c>
      <c r="S1372" s="24"/>
    </row>
    <row r="1373" spans="1:19" ht="20.100000000000001" customHeight="1" outlineLevel="2">
      <c r="A1373" s="24"/>
      <c r="B1373" s="41" t="s">
        <v>894</v>
      </c>
      <c r="C1373" s="24"/>
      <c r="D1373" s="70" t="s">
        <v>822</v>
      </c>
      <c r="E1373" s="55"/>
      <c r="F1373" s="33" t="s">
        <v>218</v>
      </c>
      <c r="G1373" s="41" t="s">
        <v>926</v>
      </c>
      <c r="H1373" s="56"/>
      <c r="I1373" s="56"/>
      <c r="J1373" s="56"/>
      <c r="K1373" s="56"/>
      <c r="L1373" s="56"/>
      <c r="M1373" s="56"/>
      <c r="N1373" s="56"/>
      <c r="O1373" s="56"/>
      <c r="P1373" s="24"/>
      <c r="Q1373" s="55"/>
      <c r="R1373" s="55">
        <v>15</v>
      </c>
      <c r="S1373" s="24"/>
    </row>
    <row r="1374" spans="1:19" ht="20.100000000000001" customHeight="1" outlineLevel="2">
      <c r="A1374" s="35" t="s">
        <v>217</v>
      </c>
      <c r="B1374" s="41" t="s">
        <v>1068</v>
      </c>
      <c r="C1374" s="33" t="s">
        <v>642</v>
      </c>
      <c r="D1374" s="70" t="s">
        <v>949</v>
      </c>
      <c r="E1374" s="40">
        <v>3</v>
      </c>
      <c r="F1374" s="33" t="s">
        <v>218</v>
      </c>
      <c r="G1374" s="41" t="s">
        <v>219</v>
      </c>
      <c r="H1374" s="99">
        <v>12</v>
      </c>
      <c r="I1374" s="49">
        <v>48</v>
      </c>
      <c r="J1374" s="49">
        <v>48</v>
      </c>
      <c r="K1374" s="43">
        <v>0</v>
      </c>
      <c r="L1374" s="49">
        <v>0</v>
      </c>
      <c r="M1374" s="109"/>
      <c r="N1374" s="92">
        <f>IF(H1374&lt;25,1,1+(H1374-25)/H1374)</f>
        <v>1</v>
      </c>
      <c r="O1374" s="109">
        <v>1.2</v>
      </c>
      <c r="P1374" s="34">
        <f>J1374*N1374*O1374</f>
        <v>57.599999999999994</v>
      </c>
      <c r="Q1374" s="34">
        <f>L1374*M1374*N1374</f>
        <v>0</v>
      </c>
      <c r="R1374" s="34">
        <f>P1374+Q1374</f>
        <v>57.599999999999994</v>
      </c>
      <c r="S1374" s="31"/>
    </row>
    <row r="1375" spans="1:19" ht="20.100000000000001" customHeight="1" outlineLevel="2">
      <c r="A1375" s="57" t="s">
        <v>1296</v>
      </c>
      <c r="B1375" s="60" t="s">
        <v>1297</v>
      </c>
      <c r="C1375" s="57" t="s">
        <v>1504</v>
      </c>
      <c r="D1375" s="70" t="s">
        <v>1502</v>
      </c>
      <c r="E1375" s="62" t="s">
        <v>1444</v>
      </c>
      <c r="F1375" s="33" t="s">
        <v>218</v>
      </c>
      <c r="G1375" s="41" t="s">
        <v>1559</v>
      </c>
      <c r="H1375" s="87" t="s">
        <v>1474</v>
      </c>
      <c r="I1375" s="56" t="s">
        <v>1494</v>
      </c>
      <c r="J1375" s="56" t="s">
        <v>1496</v>
      </c>
      <c r="K1375" s="56" t="s">
        <v>1494</v>
      </c>
      <c r="L1375" s="56" t="s">
        <v>1496</v>
      </c>
      <c r="M1375" s="56">
        <v>1</v>
      </c>
      <c r="N1375" s="92"/>
      <c r="O1375" s="112"/>
      <c r="P1375" s="69"/>
      <c r="Q1375" s="69"/>
      <c r="R1375" s="69">
        <v>16</v>
      </c>
      <c r="S1375" s="68" t="s">
        <v>1498</v>
      </c>
    </row>
    <row r="1376" spans="1:19" ht="20.100000000000001" customHeight="1" outlineLevel="2">
      <c r="A1376" s="65"/>
      <c r="B1376" s="66"/>
      <c r="C1376" s="24" t="s">
        <v>642</v>
      </c>
      <c r="D1376" s="70" t="s">
        <v>1223</v>
      </c>
      <c r="E1376" s="55">
        <v>14</v>
      </c>
      <c r="F1376" s="33" t="s">
        <v>218</v>
      </c>
      <c r="G1376" s="41" t="s">
        <v>219</v>
      </c>
      <c r="H1376" s="90">
        <v>2</v>
      </c>
      <c r="I1376" s="67"/>
      <c r="J1376" s="67"/>
      <c r="K1376" s="67"/>
      <c r="L1376" s="67"/>
      <c r="M1376" s="112"/>
      <c r="N1376" s="92">
        <f>IF(H1376&lt;25,1,1+(H1376-25)/H1376)</f>
        <v>1</v>
      </c>
      <c r="O1376" s="112"/>
      <c r="P1376" s="69"/>
      <c r="Q1376" s="69"/>
      <c r="R1376" s="55">
        <f>0.3*13*H1376</f>
        <v>7.8</v>
      </c>
      <c r="S1376" s="24" t="s">
        <v>1235</v>
      </c>
    </row>
    <row r="1377" spans="1:19" ht="20.100000000000001" customHeight="1" outlineLevel="2">
      <c r="A1377" s="65"/>
      <c r="B1377" s="66"/>
      <c r="C1377" s="65"/>
      <c r="D1377" s="70" t="s">
        <v>1702</v>
      </c>
      <c r="E1377" s="66"/>
      <c r="F1377" s="33" t="s">
        <v>218</v>
      </c>
      <c r="G1377" s="41" t="s">
        <v>812</v>
      </c>
      <c r="H1377" s="56">
        <v>5</v>
      </c>
      <c r="I1377" s="67"/>
      <c r="J1377" s="67"/>
      <c r="K1377" s="67"/>
      <c r="L1377" s="67"/>
      <c r="M1377" s="112"/>
      <c r="N1377" s="118"/>
      <c r="O1377" s="112"/>
      <c r="P1377" s="69"/>
      <c r="Q1377" s="69"/>
      <c r="R1377" s="69">
        <f>2*H1377</f>
        <v>10</v>
      </c>
      <c r="S1377" s="68" t="s">
        <v>1703</v>
      </c>
    </row>
    <row r="1378" spans="1:19" ht="20.100000000000001" customHeight="1" outlineLevel="2">
      <c r="A1378" s="24"/>
      <c r="B1378" s="41"/>
      <c r="C1378" s="33" t="s">
        <v>611</v>
      </c>
      <c r="D1378" s="70" t="s">
        <v>593</v>
      </c>
      <c r="E1378" s="55"/>
      <c r="F1378" s="33" t="s">
        <v>218</v>
      </c>
      <c r="G1378" s="41" t="s">
        <v>812</v>
      </c>
      <c r="H1378" s="56">
        <v>3</v>
      </c>
      <c r="I1378" s="56"/>
      <c r="J1378" s="56"/>
      <c r="K1378" s="56"/>
      <c r="L1378" s="56"/>
      <c r="M1378" s="56"/>
      <c r="N1378" s="56"/>
      <c r="O1378" s="56"/>
      <c r="P1378" s="24"/>
      <c r="Q1378" s="55"/>
      <c r="R1378" s="54">
        <f>H1378*14</f>
        <v>42</v>
      </c>
      <c r="S1378" s="24"/>
    </row>
    <row r="1379" spans="1:19" ht="20.100000000000001" customHeight="1" outlineLevel="1">
      <c r="A1379" s="24"/>
      <c r="B1379" s="41"/>
      <c r="C1379" s="33"/>
      <c r="D1379" s="70"/>
      <c r="E1379" s="55"/>
      <c r="F1379" s="125" t="s">
        <v>1930</v>
      </c>
      <c r="G1379" s="41"/>
      <c r="H1379" s="56"/>
      <c r="I1379" s="56"/>
      <c r="J1379" s="56"/>
      <c r="K1379" s="56"/>
      <c r="L1379" s="56"/>
      <c r="M1379" s="56"/>
      <c r="N1379" s="56"/>
      <c r="O1379" s="56"/>
      <c r="P1379" s="24"/>
      <c r="Q1379" s="55"/>
      <c r="R1379" s="54">
        <f>SUBTOTAL(9,R1373:R1378)</f>
        <v>148.39999999999998</v>
      </c>
      <c r="S1379" s="24"/>
    </row>
    <row r="1380" spans="1:19" ht="20.100000000000001" customHeight="1" outlineLevel="2">
      <c r="A1380" s="35" t="s">
        <v>53</v>
      </c>
      <c r="B1380" s="41" t="s">
        <v>54</v>
      </c>
      <c r="C1380" s="33" t="s">
        <v>642</v>
      </c>
      <c r="D1380" s="70" t="s">
        <v>950</v>
      </c>
      <c r="E1380" s="40">
        <v>3</v>
      </c>
      <c r="F1380" s="33" t="s">
        <v>135</v>
      </c>
      <c r="G1380" s="41" t="s">
        <v>644</v>
      </c>
      <c r="H1380" s="99">
        <v>26</v>
      </c>
      <c r="I1380" s="49">
        <v>48</v>
      </c>
      <c r="J1380" s="49">
        <v>48</v>
      </c>
      <c r="K1380" s="48">
        <v>0</v>
      </c>
      <c r="L1380" s="48">
        <v>0</v>
      </c>
      <c r="M1380" s="109"/>
      <c r="N1380" s="92">
        <f>IF(H1380&lt;25,1,1+(H1380-25)/H1380)</f>
        <v>1.0384615384615385</v>
      </c>
      <c r="O1380" s="109">
        <v>1</v>
      </c>
      <c r="P1380" s="34">
        <f>J1380*N1380*O1380</f>
        <v>49.846153846153854</v>
      </c>
      <c r="Q1380" s="34">
        <f>L1380*M1380*N1380</f>
        <v>0</v>
      </c>
      <c r="R1380" s="34">
        <f>P1380+Q1380</f>
        <v>49.846153846153854</v>
      </c>
      <c r="S1380" s="31"/>
    </row>
    <row r="1381" spans="1:19" ht="20.100000000000001" customHeight="1" outlineLevel="2">
      <c r="A1381" s="57" t="s">
        <v>1250</v>
      </c>
      <c r="B1381" s="60" t="s">
        <v>1251</v>
      </c>
      <c r="C1381" s="57" t="s">
        <v>1504</v>
      </c>
      <c r="D1381" s="70" t="s">
        <v>1502</v>
      </c>
      <c r="E1381" s="62" t="s">
        <v>1444</v>
      </c>
      <c r="F1381" s="33" t="s">
        <v>135</v>
      </c>
      <c r="G1381" s="41" t="s">
        <v>1516</v>
      </c>
      <c r="H1381" s="87" t="s">
        <v>1445</v>
      </c>
      <c r="I1381" s="56" t="s">
        <v>1494</v>
      </c>
      <c r="J1381" s="56" t="s">
        <v>1496</v>
      </c>
      <c r="K1381" s="56" t="s">
        <v>1494</v>
      </c>
      <c r="L1381" s="56" t="s">
        <v>1496</v>
      </c>
      <c r="M1381" s="56">
        <v>2</v>
      </c>
      <c r="N1381" s="92"/>
      <c r="O1381" s="112"/>
      <c r="P1381" s="69"/>
      <c r="Q1381" s="69"/>
      <c r="R1381" s="69">
        <v>32</v>
      </c>
      <c r="S1381" s="68" t="s">
        <v>1498</v>
      </c>
    </row>
    <row r="1382" spans="1:19" ht="20.100000000000001" customHeight="1" outlineLevel="1">
      <c r="A1382" s="57"/>
      <c r="B1382" s="60"/>
      <c r="C1382" s="57"/>
      <c r="D1382" s="70"/>
      <c r="E1382" s="62"/>
      <c r="F1382" s="125" t="s">
        <v>1931</v>
      </c>
      <c r="G1382" s="41"/>
      <c r="H1382" s="87"/>
      <c r="I1382" s="56"/>
      <c r="J1382" s="56"/>
      <c r="K1382" s="56"/>
      <c r="L1382" s="56"/>
      <c r="M1382" s="56"/>
      <c r="N1382" s="92"/>
      <c r="O1382" s="112"/>
      <c r="P1382" s="69"/>
      <c r="Q1382" s="69"/>
      <c r="R1382" s="69">
        <f>SUBTOTAL(9,R1380:R1381)</f>
        <v>81.846153846153854</v>
      </c>
      <c r="S1382" s="68"/>
    </row>
    <row r="1383" spans="1:19" ht="20.100000000000001" customHeight="1" outlineLevel="2">
      <c r="A1383" s="33" t="s">
        <v>507</v>
      </c>
      <c r="B1383" s="41" t="s">
        <v>508</v>
      </c>
      <c r="C1383" s="33" t="s">
        <v>611</v>
      </c>
      <c r="D1383" s="70" t="s">
        <v>949</v>
      </c>
      <c r="E1383" s="47">
        <v>3</v>
      </c>
      <c r="F1383" s="33" t="s">
        <v>258</v>
      </c>
      <c r="G1383" s="41" t="s">
        <v>259</v>
      </c>
      <c r="H1383" s="44">
        <v>38</v>
      </c>
      <c r="I1383" s="48">
        <v>48</v>
      </c>
      <c r="J1383" s="48">
        <v>48</v>
      </c>
      <c r="K1383" s="48">
        <v>0</v>
      </c>
      <c r="L1383" s="48">
        <v>0</v>
      </c>
      <c r="M1383" s="109"/>
      <c r="N1383" s="92">
        <f>IF(H1383&lt;25,1,1+(H1383-25)/H1383)</f>
        <v>1.3421052631578947</v>
      </c>
      <c r="O1383" s="109">
        <v>1</v>
      </c>
      <c r="P1383" s="34">
        <f>J1383*N1383*O1383</f>
        <v>64.421052631578945</v>
      </c>
      <c r="Q1383" s="34">
        <f>L1383*M1383*N1383</f>
        <v>0</v>
      </c>
      <c r="R1383" s="34">
        <f>P1383+Q1383</f>
        <v>64.421052631578945</v>
      </c>
      <c r="S1383" s="31"/>
    </row>
    <row r="1384" spans="1:19" ht="20.100000000000001" customHeight="1" outlineLevel="2">
      <c r="A1384" s="57" t="s">
        <v>1262</v>
      </c>
      <c r="B1384" s="60" t="s">
        <v>1263</v>
      </c>
      <c r="C1384" s="57" t="s">
        <v>1509</v>
      </c>
      <c r="D1384" s="70" t="s">
        <v>1502</v>
      </c>
      <c r="E1384" s="62" t="s">
        <v>1444</v>
      </c>
      <c r="F1384" s="33" t="s">
        <v>258</v>
      </c>
      <c r="G1384" s="41" t="s">
        <v>1525</v>
      </c>
      <c r="H1384" s="87">
        <v>40</v>
      </c>
      <c r="I1384" s="56" t="s">
        <v>1494</v>
      </c>
      <c r="J1384" s="56" t="s">
        <v>1495</v>
      </c>
      <c r="K1384" s="56" t="s">
        <v>1494</v>
      </c>
      <c r="L1384" s="56" t="s">
        <v>1495</v>
      </c>
      <c r="M1384" s="56">
        <v>1</v>
      </c>
      <c r="N1384" s="92"/>
      <c r="O1384" s="112"/>
      <c r="P1384" s="69"/>
      <c r="Q1384" s="69"/>
      <c r="R1384" s="69">
        <v>22</v>
      </c>
      <c r="S1384" s="68" t="s">
        <v>1498</v>
      </c>
    </row>
    <row r="1385" spans="1:19" ht="20.100000000000001" customHeight="1" outlineLevel="2">
      <c r="A1385" s="24"/>
      <c r="B1385" s="41" t="s">
        <v>864</v>
      </c>
      <c r="C1385" s="24"/>
      <c r="D1385" s="70" t="s">
        <v>822</v>
      </c>
      <c r="E1385" s="55"/>
      <c r="F1385" s="33" t="s">
        <v>258</v>
      </c>
      <c r="G1385" s="41" t="s">
        <v>259</v>
      </c>
      <c r="H1385" s="56"/>
      <c r="I1385" s="56"/>
      <c r="J1385" s="56"/>
      <c r="K1385" s="56"/>
      <c r="L1385" s="56"/>
      <c r="M1385" s="56"/>
      <c r="N1385" s="56"/>
      <c r="O1385" s="56"/>
      <c r="P1385" s="24"/>
      <c r="Q1385" s="55"/>
      <c r="R1385" s="55">
        <v>15</v>
      </c>
      <c r="S1385" s="24"/>
    </row>
    <row r="1386" spans="1:19" ht="20.100000000000001" customHeight="1" outlineLevel="2">
      <c r="A1386" s="57" t="s">
        <v>1112</v>
      </c>
      <c r="B1386" s="60" t="s">
        <v>1113</v>
      </c>
      <c r="C1386" s="57" t="s">
        <v>1088</v>
      </c>
      <c r="D1386" s="70" t="s">
        <v>1082</v>
      </c>
      <c r="E1386" s="62">
        <v>2</v>
      </c>
      <c r="F1386" s="33" t="s">
        <v>258</v>
      </c>
      <c r="G1386" s="41" t="s">
        <v>1132</v>
      </c>
      <c r="H1386" s="87">
        <v>39</v>
      </c>
      <c r="I1386" s="56">
        <v>0</v>
      </c>
      <c r="J1386" s="56">
        <v>0</v>
      </c>
      <c r="K1386" s="56">
        <v>0</v>
      </c>
      <c r="L1386" s="56">
        <v>0</v>
      </c>
      <c r="M1386" s="56"/>
      <c r="N1386" s="92">
        <f>IF(H1386&lt;25,1,1+(H1386-25)/H1386)</f>
        <v>1.358974358974359</v>
      </c>
      <c r="O1386" s="117">
        <v>1</v>
      </c>
      <c r="P1386" s="24"/>
      <c r="Q1386" s="64">
        <f>N1386*E1386*32</f>
        <v>86.974358974358978</v>
      </c>
      <c r="R1386" s="64">
        <f>P1386+Q1386</f>
        <v>86.974358974358978</v>
      </c>
      <c r="S1386" s="24"/>
    </row>
    <row r="1387" spans="1:19" ht="20.100000000000001" customHeight="1" outlineLevel="2">
      <c r="A1387" s="35" t="s">
        <v>250</v>
      </c>
      <c r="B1387" s="41" t="s">
        <v>251</v>
      </c>
      <c r="C1387" s="33" t="s">
        <v>642</v>
      </c>
      <c r="D1387" s="70" t="s">
        <v>949</v>
      </c>
      <c r="E1387" s="40">
        <v>3</v>
      </c>
      <c r="F1387" s="33" t="s">
        <v>258</v>
      </c>
      <c r="G1387" s="41" t="s">
        <v>259</v>
      </c>
      <c r="H1387" s="99">
        <v>65</v>
      </c>
      <c r="I1387" s="49">
        <v>48</v>
      </c>
      <c r="J1387" s="49">
        <v>48</v>
      </c>
      <c r="K1387" s="43">
        <v>0</v>
      </c>
      <c r="L1387" s="49">
        <v>0</v>
      </c>
      <c r="M1387" s="109"/>
      <c r="N1387" s="92">
        <f>IF(H1387&lt;25,1,1+(H1387-25)/H1387)</f>
        <v>1.6153846153846154</v>
      </c>
      <c r="O1387" s="109">
        <v>1</v>
      </c>
      <c r="P1387" s="34">
        <f>J1387*N1387*O1387</f>
        <v>77.538461538461547</v>
      </c>
      <c r="Q1387" s="34">
        <f>L1387*M1387*N1387</f>
        <v>0</v>
      </c>
      <c r="R1387" s="34">
        <f>P1387+Q1387</f>
        <v>77.538461538461547</v>
      </c>
      <c r="S1387" s="31"/>
    </row>
    <row r="1388" spans="1:19" ht="20.100000000000001" customHeight="1" outlineLevel="2">
      <c r="A1388" s="33" t="s">
        <v>448</v>
      </c>
      <c r="B1388" s="41" t="s">
        <v>1069</v>
      </c>
      <c r="C1388" s="33" t="s">
        <v>611</v>
      </c>
      <c r="D1388" s="70" t="s">
        <v>662</v>
      </c>
      <c r="E1388" s="47">
        <v>4</v>
      </c>
      <c r="F1388" s="33" t="s">
        <v>258</v>
      </c>
      <c r="G1388" s="41" t="s">
        <v>259</v>
      </c>
      <c r="H1388" s="44">
        <v>44</v>
      </c>
      <c r="I1388" s="48">
        <v>64</v>
      </c>
      <c r="J1388" s="48">
        <v>52</v>
      </c>
      <c r="K1388" s="48">
        <v>0</v>
      </c>
      <c r="L1388" s="48">
        <v>12</v>
      </c>
      <c r="M1388" s="109">
        <v>1</v>
      </c>
      <c r="N1388" s="92">
        <f>IF(H1388&lt;25,1,1+(H1388-25)/H1388)</f>
        <v>1.4318181818181819</v>
      </c>
      <c r="O1388" s="109">
        <v>1</v>
      </c>
      <c r="P1388" s="34">
        <f>J1388*N1388*O1388</f>
        <v>74.454545454545453</v>
      </c>
      <c r="Q1388" s="34">
        <f>L1388*M1388*N1388</f>
        <v>17.181818181818183</v>
      </c>
      <c r="R1388" s="34">
        <f>P1388+Q1388</f>
        <v>91.63636363636364</v>
      </c>
      <c r="S1388" s="31"/>
    </row>
    <row r="1389" spans="1:19" ht="20.100000000000001" customHeight="1" outlineLevel="2">
      <c r="A1389" s="33" t="s">
        <v>448</v>
      </c>
      <c r="B1389" s="41" t="s">
        <v>1069</v>
      </c>
      <c r="C1389" s="33" t="s">
        <v>611</v>
      </c>
      <c r="D1389" s="70" t="s">
        <v>1222</v>
      </c>
      <c r="E1389" s="47">
        <v>4</v>
      </c>
      <c r="F1389" s="33" t="s">
        <v>258</v>
      </c>
      <c r="G1389" s="41" t="s">
        <v>259</v>
      </c>
      <c r="H1389" s="44">
        <v>50</v>
      </c>
      <c r="I1389" s="48">
        <v>64</v>
      </c>
      <c r="J1389" s="48">
        <v>52</v>
      </c>
      <c r="K1389" s="48">
        <v>0</v>
      </c>
      <c r="L1389" s="48">
        <v>12</v>
      </c>
      <c r="M1389" s="109">
        <v>1</v>
      </c>
      <c r="N1389" s="92">
        <f>IF(H1389&lt;25,1,1+(H1389-25)/H1389)</f>
        <v>1.5</v>
      </c>
      <c r="O1389" s="109">
        <v>1</v>
      </c>
      <c r="P1389" s="34">
        <f>J1389*N1389*O1389</f>
        <v>78</v>
      </c>
      <c r="Q1389" s="34">
        <f>L1389*M1389*N1389</f>
        <v>18</v>
      </c>
      <c r="R1389" s="34">
        <f>P1389+Q1389</f>
        <v>96</v>
      </c>
      <c r="S1389" s="31"/>
    </row>
    <row r="1390" spans="1:19" ht="20.100000000000001" customHeight="1" outlineLevel="2">
      <c r="A1390" s="57" t="s">
        <v>1340</v>
      </c>
      <c r="B1390" s="60" t="s">
        <v>1341</v>
      </c>
      <c r="C1390" s="57" t="s">
        <v>1509</v>
      </c>
      <c r="D1390" s="70" t="s">
        <v>1502</v>
      </c>
      <c r="E1390" s="62" t="s">
        <v>1444</v>
      </c>
      <c r="F1390" s="33" t="s">
        <v>258</v>
      </c>
      <c r="G1390" s="41" t="s">
        <v>1525</v>
      </c>
      <c r="H1390" s="87">
        <v>45</v>
      </c>
      <c r="I1390" s="56" t="s">
        <v>1494</v>
      </c>
      <c r="J1390" s="56" t="s">
        <v>1497</v>
      </c>
      <c r="K1390" s="56" t="s">
        <v>1453</v>
      </c>
      <c r="L1390" s="56" t="s">
        <v>1495</v>
      </c>
      <c r="M1390" s="56">
        <v>1</v>
      </c>
      <c r="N1390" s="92"/>
      <c r="O1390" s="112"/>
      <c r="P1390" s="69"/>
      <c r="Q1390" s="69"/>
      <c r="R1390" s="69">
        <v>20.222222222222221</v>
      </c>
      <c r="S1390" s="68" t="s">
        <v>1498</v>
      </c>
    </row>
    <row r="1391" spans="1:19" ht="20.100000000000001" customHeight="1" outlineLevel="2">
      <c r="A1391" s="57" t="s">
        <v>1340</v>
      </c>
      <c r="B1391" s="60" t="s">
        <v>1341</v>
      </c>
      <c r="C1391" s="57" t="s">
        <v>1509</v>
      </c>
      <c r="D1391" s="70" t="s">
        <v>1502</v>
      </c>
      <c r="E1391" s="62" t="s">
        <v>1444</v>
      </c>
      <c r="F1391" s="33" t="s">
        <v>258</v>
      </c>
      <c r="G1391" s="41" t="s">
        <v>1525</v>
      </c>
      <c r="H1391" s="87">
        <v>37</v>
      </c>
      <c r="I1391" s="56" t="s">
        <v>1494</v>
      </c>
      <c r="J1391" s="56" t="s">
        <v>1497</v>
      </c>
      <c r="K1391" s="56" t="s">
        <v>1453</v>
      </c>
      <c r="L1391" s="56" t="s">
        <v>1495</v>
      </c>
      <c r="M1391" s="56">
        <v>1</v>
      </c>
      <c r="N1391" s="92"/>
      <c r="O1391" s="112"/>
      <c r="P1391" s="69"/>
      <c r="Q1391" s="69"/>
      <c r="R1391" s="69">
        <v>18.54054054054054</v>
      </c>
      <c r="S1391" s="68" t="s">
        <v>1498</v>
      </c>
    </row>
    <row r="1392" spans="1:19" ht="20.100000000000001" customHeight="1" outlineLevel="2">
      <c r="A1392" s="35" t="s">
        <v>279</v>
      </c>
      <c r="B1392" s="41" t="s">
        <v>280</v>
      </c>
      <c r="C1392" s="33" t="s">
        <v>642</v>
      </c>
      <c r="D1392" s="70" t="s">
        <v>949</v>
      </c>
      <c r="E1392" s="40">
        <v>3</v>
      </c>
      <c r="F1392" s="33" t="s">
        <v>258</v>
      </c>
      <c r="G1392" s="41" t="s">
        <v>259</v>
      </c>
      <c r="H1392" s="99">
        <v>53</v>
      </c>
      <c r="I1392" s="49">
        <v>48</v>
      </c>
      <c r="J1392" s="49">
        <v>40</v>
      </c>
      <c r="K1392" s="43">
        <v>0</v>
      </c>
      <c r="L1392" s="49">
        <v>8</v>
      </c>
      <c r="M1392" s="109">
        <v>1</v>
      </c>
      <c r="N1392" s="92">
        <f>IF(H1392&lt;25,1,1+(H1392-25)/H1392)</f>
        <v>1.5283018867924527</v>
      </c>
      <c r="O1392" s="109">
        <v>1</v>
      </c>
      <c r="P1392" s="34">
        <f>J1392*N1392*O1392</f>
        <v>61.132075471698109</v>
      </c>
      <c r="Q1392" s="34">
        <f>L1392*M1392*N1392</f>
        <v>12.226415094339622</v>
      </c>
      <c r="R1392" s="34">
        <f>P1392+Q1392</f>
        <v>73.35849056603773</v>
      </c>
      <c r="S1392" s="31"/>
    </row>
    <row r="1393" spans="1:19" ht="20.100000000000001" customHeight="1" outlineLevel="2">
      <c r="A1393" s="24"/>
      <c r="B1393" s="55"/>
      <c r="C1393" s="24" t="s">
        <v>642</v>
      </c>
      <c r="D1393" s="70" t="s">
        <v>1223</v>
      </c>
      <c r="E1393" s="55">
        <v>14</v>
      </c>
      <c r="F1393" s="33" t="s">
        <v>258</v>
      </c>
      <c r="G1393" s="41" t="s">
        <v>259</v>
      </c>
      <c r="H1393" s="90">
        <v>5</v>
      </c>
      <c r="I1393" s="56"/>
      <c r="J1393" s="56"/>
      <c r="K1393" s="56"/>
      <c r="L1393" s="56"/>
      <c r="M1393" s="56"/>
      <c r="N1393" s="92">
        <f>IF(H1393&lt;25,1,1+(H1393-25)/H1393)</f>
        <v>1</v>
      </c>
      <c r="O1393" s="56"/>
      <c r="P1393" s="24"/>
      <c r="Q1393" s="55"/>
      <c r="R1393" s="55">
        <f>0.3*13*H1393</f>
        <v>19.5</v>
      </c>
      <c r="S1393" s="24" t="s">
        <v>1235</v>
      </c>
    </row>
    <row r="1394" spans="1:19" ht="20.100000000000001" customHeight="1" outlineLevel="2">
      <c r="A1394" s="65"/>
      <c r="B1394" s="66"/>
      <c r="C1394" s="65"/>
      <c r="D1394" s="70" t="s">
        <v>1702</v>
      </c>
      <c r="E1394" s="66"/>
      <c r="F1394" s="33" t="s">
        <v>258</v>
      </c>
      <c r="G1394" s="41" t="s">
        <v>813</v>
      </c>
      <c r="H1394" s="56">
        <v>13</v>
      </c>
      <c r="I1394" s="67"/>
      <c r="J1394" s="67"/>
      <c r="K1394" s="67"/>
      <c r="L1394" s="67"/>
      <c r="M1394" s="112"/>
      <c r="N1394" s="118"/>
      <c r="O1394" s="112"/>
      <c r="P1394" s="69"/>
      <c r="Q1394" s="69"/>
      <c r="R1394" s="69">
        <f>2*H1394</f>
        <v>26</v>
      </c>
      <c r="S1394" s="68" t="s">
        <v>1703</v>
      </c>
    </row>
    <row r="1395" spans="1:19" ht="20.100000000000001" customHeight="1" outlineLevel="2">
      <c r="A1395" s="24"/>
      <c r="B1395" s="41"/>
      <c r="C1395" s="33" t="s">
        <v>611</v>
      </c>
      <c r="D1395" s="70" t="s">
        <v>593</v>
      </c>
      <c r="E1395" s="55"/>
      <c r="F1395" s="33" t="s">
        <v>258</v>
      </c>
      <c r="G1395" s="41" t="s">
        <v>813</v>
      </c>
      <c r="H1395" s="56">
        <v>7</v>
      </c>
      <c r="I1395" s="56"/>
      <c r="J1395" s="56"/>
      <c r="K1395" s="56"/>
      <c r="L1395" s="56"/>
      <c r="M1395" s="56"/>
      <c r="N1395" s="56"/>
      <c r="O1395" s="56"/>
      <c r="P1395" s="24"/>
      <c r="Q1395" s="55"/>
      <c r="R1395" s="54">
        <f>H1395*14</f>
        <v>98</v>
      </c>
      <c r="S1395" s="24"/>
    </row>
    <row r="1396" spans="1:19" ht="20.100000000000001" customHeight="1" outlineLevel="2">
      <c r="A1396" s="57" t="s">
        <v>1354</v>
      </c>
      <c r="B1396" s="60" t="s">
        <v>1355</v>
      </c>
      <c r="C1396" s="57" t="s">
        <v>1504</v>
      </c>
      <c r="D1396" s="70" t="s">
        <v>1502</v>
      </c>
      <c r="E1396" s="62" t="s">
        <v>1444</v>
      </c>
      <c r="F1396" s="33" t="s">
        <v>258</v>
      </c>
      <c r="G1396" s="41" t="s">
        <v>1594</v>
      </c>
      <c r="H1396" s="87" t="s">
        <v>1483</v>
      </c>
      <c r="I1396" s="56" t="s">
        <v>1494</v>
      </c>
      <c r="J1396" s="56" t="s">
        <v>1496</v>
      </c>
      <c r="K1396" s="56" t="s">
        <v>1494</v>
      </c>
      <c r="L1396" s="56" t="s">
        <v>1496</v>
      </c>
      <c r="M1396" s="56">
        <v>1</v>
      </c>
      <c r="N1396" s="92"/>
      <c r="O1396" s="112"/>
      <c r="P1396" s="69"/>
      <c r="Q1396" s="69"/>
      <c r="R1396" s="69">
        <v>24.592592592592595</v>
      </c>
      <c r="S1396" s="68" t="s">
        <v>1498</v>
      </c>
    </row>
    <row r="1397" spans="1:19" ht="20.100000000000001" customHeight="1" outlineLevel="1">
      <c r="A1397" s="57"/>
      <c r="B1397" s="60"/>
      <c r="C1397" s="57"/>
      <c r="D1397" s="70"/>
      <c r="E1397" s="62"/>
      <c r="F1397" s="125" t="s">
        <v>1932</v>
      </c>
      <c r="G1397" s="41"/>
      <c r="H1397" s="87"/>
      <c r="I1397" s="56"/>
      <c r="J1397" s="56"/>
      <c r="K1397" s="56"/>
      <c r="L1397" s="56"/>
      <c r="M1397" s="56"/>
      <c r="N1397" s="92"/>
      <c r="O1397" s="112"/>
      <c r="P1397" s="69"/>
      <c r="Q1397" s="69"/>
      <c r="R1397" s="69">
        <f>SUBTOTAL(9,R1383:R1396)</f>
        <v>733.78408270215618</v>
      </c>
      <c r="S1397" s="68"/>
    </row>
    <row r="1398" spans="1:19" ht="20.100000000000001" customHeight="1" outlineLevel="2">
      <c r="A1398" s="35" t="s">
        <v>40</v>
      </c>
      <c r="B1398" s="41" t="s">
        <v>41</v>
      </c>
      <c r="C1398" s="33" t="s">
        <v>642</v>
      </c>
      <c r="D1398" s="70" t="s">
        <v>950</v>
      </c>
      <c r="E1398" s="40">
        <v>4</v>
      </c>
      <c r="F1398" s="33" t="s">
        <v>44</v>
      </c>
      <c r="G1398" s="41" t="s">
        <v>45</v>
      </c>
      <c r="H1398" s="99">
        <v>64</v>
      </c>
      <c r="I1398" s="49">
        <v>64</v>
      </c>
      <c r="J1398" s="49">
        <v>64</v>
      </c>
      <c r="K1398" s="48">
        <v>0</v>
      </c>
      <c r="L1398" s="48">
        <v>0</v>
      </c>
      <c r="M1398" s="109"/>
      <c r="N1398" s="92">
        <f>IF(H1398&lt;25,1,1+(H1398-25)/H1398)</f>
        <v>1.609375</v>
      </c>
      <c r="O1398" s="109">
        <v>1</v>
      </c>
      <c r="P1398" s="34">
        <f>J1398*N1398*O1398</f>
        <v>103</v>
      </c>
      <c r="Q1398" s="34">
        <f>L1398*M1398*N1398</f>
        <v>0</v>
      </c>
      <c r="R1398" s="34">
        <f>P1398+Q1398</f>
        <v>103</v>
      </c>
      <c r="S1398" s="31"/>
    </row>
    <row r="1399" spans="1:19" ht="20.100000000000001" customHeight="1" outlineLevel="2">
      <c r="A1399" s="57" t="s">
        <v>1246</v>
      </c>
      <c r="B1399" s="60" t="s">
        <v>1247</v>
      </c>
      <c r="C1399" s="57" t="s">
        <v>1504</v>
      </c>
      <c r="D1399" s="70" t="s">
        <v>1502</v>
      </c>
      <c r="E1399" s="62" t="s">
        <v>1444</v>
      </c>
      <c r="F1399" s="33" t="s">
        <v>44</v>
      </c>
      <c r="G1399" s="41" t="s">
        <v>1512</v>
      </c>
      <c r="H1399" s="87" t="s">
        <v>1451</v>
      </c>
      <c r="I1399" s="56" t="s">
        <v>1494</v>
      </c>
      <c r="J1399" s="56" t="s">
        <v>1496</v>
      </c>
      <c r="K1399" s="56" t="s">
        <v>1494</v>
      </c>
      <c r="L1399" s="56" t="s">
        <v>1496</v>
      </c>
      <c r="M1399" s="56">
        <v>1</v>
      </c>
      <c r="N1399" s="92"/>
      <c r="O1399" s="112"/>
      <c r="P1399" s="69"/>
      <c r="Q1399" s="69"/>
      <c r="R1399" s="69">
        <v>25.846153846153847</v>
      </c>
      <c r="S1399" s="68" t="s">
        <v>1498</v>
      </c>
    </row>
    <row r="1400" spans="1:19" ht="20.100000000000001" customHeight="1" outlineLevel="2">
      <c r="A1400" s="58" t="s">
        <v>1102</v>
      </c>
      <c r="B1400" s="63" t="s">
        <v>1103</v>
      </c>
      <c r="C1400" s="57" t="s">
        <v>642</v>
      </c>
      <c r="D1400" s="70" t="s">
        <v>1082</v>
      </c>
      <c r="E1400" s="61">
        <v>1</v>
      </c>
      <c r="F1400" s="33" t="s">
        <v>44</v>
      </c>
      <c r="G1400" s="41" t="s">
        <v>45</v>
      </c>
      <c r="H1400" s="100">
        <v>9</v>
      </c>
      <c r="I1400" s="56">
        <v>0</v>
      </c>
      <c r="J1400" s="56">
        <v>0</v>
      </c>
      <c r="K1400" s="56">
        <v>0</v>
      </c>
      <c r="L1400" s="56">
        <v>0</v>
      </c>
      <c r="M1400" s="56"/>
      <c r="N1400" s="92">
        <f>IF(H1400&lt;25,1,1+(H1400-25)/H1400)</f>
        <v>1</v>
      </c>
      <c r="O1400" s="117">
        <v>1</v>
      </c>
      <c r="P1400" s="24"/>
      <c r="Q1400" s="64">
        <f>N1400*E1400*32</f>
        <v>32</v>
      </c>
      <c r="R1400" s="64">
        <f>P1400+Q1400</f>
        <v>32</v>
      </c>
      <c r="S1400" s="24"/>
    </row>
    <row r="1401" spans="1:19" ht="20.100000000000001" customHeight="1" outlineLevel="2">
      <c r="A1401" s="33" t="s">
        <v>552</v>
      </c>
      <c r="B1401" s="41" t="s">
        <v>553</v>
      </c>
      <c r="C1401" s="33" t="s">
        <v>611</v>
      </c>
      <c r="D1401" s="70" t="s">
        <v>662</v>
      </c>
      <c r="E1401" s="47">
        <v>3</v>
      </c>
      <c r="F1401" s="33" t="s">
        <v>44</v>
      </c>
      <c r="G1401" s="41" t="s">
        <v>45</v>
      </c>
      <c r="H1401" s="44">
        <v>33</v>
      </c>
      <c r="I1401" s="48">
        <v>48</v>
      </c>
      <c r="J1401" s="48">
        <v>48</v>
      </c>
      <c r="K1401" s="48">
        <v>0</v>
      </c>
      <c r="L1401" s="48">
        <v>0</v>
      </c>
      <c r="M1401" s="109"/>
      <c r="N1401" s="92">
        <f>IF(H1401&lt;25,1,1+(H1401-25)/H1401)</f>
        <v>1.2424242424242424</v>
      </c>
      <c r="O1401" s="109">
        <v>1</v>
      </c>
      <c r="P1401" s="34">
        <f>J1401*N1401*O1401</f>
        <v>59.63636363636364</v>
      </c>
      <c r="Q1401" s="34">
        <f>L1401*M1401*N1401</f>
        <v>0</v>
      </c>
      <c r="R1401" s="34">
        <f>P1401+Q1401</f>
        <v>59.63636363636364</v>
      </c>
      <c r="S1401" s="31"/>
    </row>
    <row r="1402" spans="1:19" ht="20.100000000000001" customHeight="1" outlineLevel="2">
      <c r="A1402" s="57" t="s">
        <v>1358</v>
      </c>
      <c r="B1402" s="60" t="s">
        <v>1359</v>
      </c>
      <c r="C1402" s="57" t="s">
        <v>1509</v>
      </c>
      <c r="D1402" s="70" t="s">
        <v>1502</v>
      </c>
      <c r="E1402" s="62" t="s">
        <v>1444</v>
      </c>
      <c r="F1402" s="33" t="s">
        <v>44</v>
      </c>
      <c r="G1402" s="41" t="s">
        <v>1512</v>
      </c>
      <c r="H1402" s="87">
        <v>33</v>
      </c>
      <c r="I1402" s="56" t="s">
        <v>1494</v>
      </c>
      <c r="J1402" s="56" t="s">
        <v>1495</v>
      </c>
      <c r="K1402" s="56" t="s">
        <v>1494</v>
      </c>
      <c r="L1402" s="56" t="s">
        <v>1495</v>
      </c>
      <c r="M1402" s="56">
        <v>1</v>
      </c>
      <c r="N1402" s="92"/>
      <c r="O1402" s="112"/>
      <c r="P1402" s="69"/>
      <c r="Q1402" s="69"/>
      <c r="R1402" s="69">
        <v>19.878787878787879</v>
      </c>
      <c r="S1402" s="68" t="s">
        <v>1498</v>
      </c>
    </row>
    <row r="1403" spans="1:19" ht="20.100000000000001" customHeight="1" outlineLevel="2">
      <c r="A1403" s="24"/>
      <c r="B1403" s="41" t="s">
        <v>1070</v>
      </c>
      <c r="C1403" s="24"/>
      <c r="D1403" s="70" t="s">
        <v>822</v>
      </c>
      <c r="E1403" s="55"/>
      <c r="F1403" s="33" t="s">
        <v>44</v>
      </c>
      <c r="G1403" s="41" t="s">
        <v>45</v>
      </c>
      <c r="H1403" s="56"/>
      <c r="I1403" s="56"/>
      <c r="J1403" s="56"/>
      <c r="K1403" s="56"/>
      <c r="L1403" s="56"/>
      <c r="M1403" s="56"/>
      <c r="N1403" s="56"/>
      <c r="O1403" s="56"/>
      <c r="P1403" s="24"/>
      <c r="Q1403" s="55"/>
      <c r="R1403" s="55">
        <v>15</v>
      </c>
      <c r="S1403" s="24"/>
    </row>
    <row r="1404" spans="1:19" ht="20.100000000000001" customHeight="1" outlineLevel="2">
      <c r="A1404" s="24"/>
      <c r="B1404" s="55"/>
      <c r="C1404" s="24" t="s">
        <v>642</v>
      </c>
      <c r="D1404" s="70" t="s">
        <v>1223</v>
      </c>
      <c r="E1404" s="55">
        <v>14</v>
      </c>
      <c r="F1404" s="33" t="s">
        <v>44</v>
      </c>
      <c r="G1404" s="41" t="s">
        <v>45</v>
      </c>
      <c r="H1404" s="90">
        <v>7</v>
      </c>
      <c r="I1404" s="56"/>
      <c r="J1404" s="56"/>
      <c r="K1404" s="56"/>
      <c r="L1404" s="56"/>
      <c r="M1404" s="56"/>
      <c r="N1404" s="92">
        <f>IF(H1404&lt;25,1,1+(H1404-25)/H1404)</f>
        <v>1</v>
      </c>
      <c r="O1404" s="56"/>
      <c r="P1404" s="24"/>
      <c r="Q1404" s="55"/>
      <c r="R1404" s="55">
        <f>0.3*13*H1404</f>
        <v>27.3</v>
      </c>
      <c r="S1404" s="68" t="s">
        <v>1235</v>
      </c>
    </row>
    <row r="1405" spans="1:19" ht="20.100000000000001" customHeight="1" outlineLevel="2">
      <c r="A1405" s="65"/>
      <c r="B1405" s="66"/>
      <c r="C1405" s="65"/>
      <c r="D1405" s="70" t="s">
        <v>1702</v>
      </c>
      <c r="E1405" s="66"/>
      <c r="F1405" s="33" t="s">
        <v>44</v>
      </c>
      <c r="G1405" s="41" t="s">
        <v>814</v>
      </c>
      <c r="H1405" s="56">
        <v>12</v>
      </c>
      <c r="I1405" s="67"/>
      <c r="J1405" s="67"/>
      <c r="K1405" s="67"/>
      <c r="L1405" s="67"/>
      <c r="M1405" s="112"/>
      <c r="N1405" s="118"/>
      <c r="O1405" s="112"/>
      <c r="P1405" s="69"/>
      <c r="Q1405" s="69"/>
      <c r="R1405" s="69">
        <f>2*H1405</f>
        <v>24</v>
      </c>
      <c r="S1405" s="68" t="s">
        <v>1703</v>
      </c>
    </row>
    <row r="1406" spans="1:19" ht="20.100000000000001" customHeight="1" outlineLevel="2">
      <c r="A1406" s="24"/>
      <c r="B1406" s="41"/>
      <c r="C1406" s="33" t="s">
        <v>611</v>
      </c>
      <c r="D1406" s="70" t="s">
        <v>593</v>
      </c>
      <c r="E1406" s="55"/>
      <c r="F1406" s="33" t="s">
        <v>44</v>
      </c>
      <c r="G1406" s="41" t="s">
        <v>814</v>
      </c>
      <c r="H1406" s="56">
        <v>7</v>
      </c>
      <c r="I1406" s="56"/>
      <c r="J1406" s="56"/>
      <c r="K1406" s="56"/>
      <c r="L1406" s="56"/>
      <c r="M1406" s="56"/>
      <c r="N1406" s="56"/>
      <c r="O1406" s="56"/>
      <c r="P1406" s="24"/>
      <c r="Q1406" s="55"/>
      <c r="R1406" s="54">
        <f>H1406*14</f>
        <v>98</v>
      </c>
      <c r="S1406" s="24"/>
    </row>
    <row r="1407" spans="1:19" ht="20.100000000000001" customHeight="1" outlineLevel="1">
      <c r="A1407" s="24"/>
      <c r="B1407" s="41"/>
      <c r="C1407" s="33"/>
      <c r="D1407" s="70"/>
      <c r="E1407" s="55"/>
      <c r="F1407" s="125" t="s">
        <v>1933</v>
      </c>
      <c r="G1407" s="41"/>
      <c r="H1407" s="56"/>
      <c r="I1407" s="56"/>
      <c r="J1407" s="56"/>
      <c r="K1407" s="56"/>
      <c r="L1407" s="56"/>
      <c r="M1407" s="56"/>
      <c r="N1407" s="56"/>
      <c r="O1407" s="56"/>
      <c r="P1407" s="24"/>
      <c r="Q1407" s="55"/>
      <c r="R1407" s="54">
        <f>SUBTOTAL(9,R1398:R1406)</f>
        <v>404.66130536130538</v>
      </c>
      <c r="S1407" s="24"/>
    </row>
    <row r="1408" spans="1:19" ht="20.100000000000001" customHeight="1" outlineLevel="2">
      <c r="A1408" s="33" t="s">
        <v>548</v>
      </c>
      <c r="B1408" s="41" t="s">
        <v>549</v>
      </c>
      <c r="C1408" s="33" t="s">
        <v>611</v>
      </c>
      <c r="D1408" s="70" t="s">
        <v>949</v>
      </c>
      <c r="E1408" s="47">
        <v>3</v>
      </c>
      <c r="F1408" s="33" t="s">
        <v>281</v>
      </c>
      <c r="G1408" s="41" t="s">
        <v>282</v>
      </c>
      <c r="H1408" s="44">
        <v>42</v>
      </c>
      <c r="I1408" s="48">
        <v>48</v>
      </c>
      <c r="J1408" s="48">
        <v>48</v>
      </c>
      <c r="K1408" s="48">
        <v>0</v>
      </c>
      <c r="L1408" s="48">
        <v>0</v>
      </c>
      <c r="M1408" s="109"/>
      <c r="N1408" s="92">
        <f>IF(H1408&lt;25,1,1+(H1408-25)/H1408)</f>
        <v>1.4047619047619047</v>
      </c>
      <c r="O1408" s="109">
        <v>1</v>
      </c>
      <c r="P1408" s="34">
        <f>J1408*N1408*O1408</f>
        <v>67.428571428571416</v>
      </c>
      <c r="Q1408" s="34">
        <f>L1408*M1408*N1408</f>
        <v>0</v>
      </c>
      <c r="R1408" s="34">
        <f>P1408+Q1408</f>
        <v>67.428571428571416</v>
      </c>
      <c r="S1408" s="31"/>
    </row>
    <row r="1409" spans="1:19" ht="20.100000000000001" customHeight="1" outlineLevel="2">
      <c r="A1409" s="57" t="s">
        <v>1352</v>
      </c>
      <c r="B1409" s="60" t="s">
        <v>1353</v>
      </c>
      <c r="C1409" s="57" t="s">
        <v>1509</v>
      </c>
      <c r="D1409" s="70" t="s">
        <v>1502</v>
      </c>
      <c r="E1409" s="62" t="s">
        <v>1444</v>
      </c>
      <c r="F1409" s="33" t="s">
        <v>281</v>
      </c>
      <c r="G1409" s="41" t="s">
        <v>1593</v>
      </c>
      <c r="H1409" s="87">
        <v>41</v>
      </c>
      <c r="I1409" s="56" t="s">
        <v>1494</v>
      </c>
      <c r="J1409" s="56" t="s">
        <v>1495</v>
      </c>
      <c r="K1409" s="56" t="s">
        <v>1494</v>
      </c>
      <c r="L1409" s="56" t="s">
        <v>1495</v>
      </c>
      <c r="M1409" s="56">
        <v>1</v>
      </c>
      <c r="N1409" s="92"/>
      <c r="O1409" s="112"/>
      <c r="P1409" s="69"/>
      <c r="Q1409" s="69"/>
      <c r="R1409" s="69">
        <v>22.243902439024389</v>
      </c>
      <c r="S1409" s="68" t="s">
        <v>1498</v>
      </c>
    </row>
    <row r="1410" spans="1:19" ht="20.100000000000001" customHeight="1" outlineLevel="2">
      <c r="A1410" s="35" t="s">
        <v>279</v>
      </c>
      <c r="B1410" s="41" t="s">
        <v>1071</v>
      </c>
      <c r="C1410" s="33" t="s">
        <v>642</v>
      </c>
      <c r="D1410" s="70" t="s">
        <v>950</v>
      </c>
      <c r="E1410" s="40">
        <v>3</v>
      </c>
      <c r="F1410" s="33" t="s">
        <v>281</v>
      </c>
      <c r="G1410" s="41" t="s">
        <v>282</v>
      </c>
      <c r="H1410" s="99">
        <v>52</v>
      </c>
      <c r="I1410" s="49">
        <v>48</v>
      </c>
      <c r="J1410" s="49">
        <v>40</v>
      </c>
      <c r="K1410" s="43">
        <v>0</v>
      </c>
      <c r="L1410" s="49">
        <v>8</v>
      </c>
      <c r="M1410" s="109">
        <v>1</v>
      </c>
      <c r="N1410" s="92">
        <f>IF(H1410&lt;25,1,1+(H1410-25)/H1410)</f>
        <v>1.5192307692307692</v>
      </c>
      <c r="O1410" s="109">
        <v>1</v>
      </c>
      <c r="P1410" s="34">
        <f>J1410*N1410*O1410</f>
        <v>60.769230769230766</v>
      </c>
      <c r="Q1410" s="34">
        <f>L1410*M1410*N1410</f>
        <v>12.153846153846153</v>
      </c>
      <c r="R1410" s="34">
        <f>P1410+Q1410</f>
        <v>72.92307692307692</v>
      </c>
      <c r="S1410" s="31"/>
    </row>
    <row r="1411" spans="1:19" ht="20.100000000000001" customHeight="1" outlineLevel="2">
      <c r="A1411" s="57" t="s">
        <v>1354</v>
      </c>
      <c r="B1411" s="60" t="s">
        <v>1355</v>
      </c>
      <c r="C1411" s="57" t="s">
        <v>1504</v>
      </c>
      <c r="D1411" s="70" t="s">
        <v>1502</v>
      </c>
      <c r="E1411" s="62" t="s">
        <v>1444</v>
      </c>
      <c r="F1411" s="33" t="s">
        <v>281</v>
      </c>
      <c r="G1411" s="41" t="s">
        <v>1593</v>
      </c>
      <c r="H1411" s="87" t="s">
        <v>1452</v>
      </c>
      <c r="I1411" s="56" t="s">
        <v>1494</v>
      </c>
      <c r="J1411" s="56" t="s">
        <v>1496</v>
      </c>
      <c r="K1411" s="56" t="s">
        <v>1494</v>
      </c>
      <c r="L1411" s="56" t="s">
        <v>1496</v>
      </c>
      <c r="M1411" s="56">
        <v>1</v>
      </c>
      <c r="N1411" s="92"/>
      <c r="O1411" s="112"/>
      <c r="P1411" s="69"/>
      <c r="Q1411" s="69"/>
      <c r="R1411" s="69">
        <v>24</v>
      </c>
      <c r="S1411" s="68" t="s">
        <v>1498</v>
      </c>
    </row>
    <row r="1412" spans="1:19" ht="20.100000000000001" customHeight="1" outlineLevel="2">
      <c r="A1412" s="24"/>
      <c r="B1412" s="41" t="s">
        <v>850</v>
      </c>
      <c r="C1412" s="24"/>
      <c r="D1412" s="70" t="s">
        <v>822</v>
      </c>
      <c r="E1412" s="55"/>
      <c r="F1412" s="33" t="s">
        <v>281</v>
      </c>
      <c r="G1412" s="41" t="s">
        <v>282</v>
      </c>
      <c r="H1412" s="56"/>
      <c r="I1412" s="56"/>
      <c r="J1412" s="56"/>
      <c r="K1412" s="56"/>
      <c r="L1412" s="56"/>
      <c r="M1412" s="56"/>
      <c r="N1412" s="56"/>
      <c r="O1412" s="56"/>
      <c r="P1412" s="24"/>
      <c r="Q1412" s="55"/>
      <c r="R1412" s="55">
        <v>15</v>
      </c>
      <c r="S1412" s="24"/>
    </row>
    <row r="1413" spans="1:19" ht="20.100000000000001" customHeight="1" outlineLevel="2">
      <c r="A1413" s="24"/>
      <c r="B1413" s="55"/>
      <c r="C1413" s="24" t="s">
        <v>642</v>
      </c>
      <c r="D1413" s="70" t="s">
        <v>1223</v>
      </c>
      <c r="E1413" s="55">
        <v>14</v>
      </c>
      <c r="F1413" s="33" t="s">
        <v>281</v>
      </c>
      <c r="G1413" s="41" t="s">
        <v>282</v>
      </c>
      <c r="H1413" s="90">
        <v>5</v>
      </c>
      <c r="I1413" s="56"/>
      <c r="J1413" s="56"/>
      <c r="K1413" s="56"/>
      <c r="L1413" s="56"/>
      <c r="M1413" s="56"/>
      <c r="N1413" s="92">
        <f>IF(H1413&lt;25,1,1+(H1413-25)/H1413)</f>
        <v>1</v>
      </c>
      <c r="O1413" s="56"/>
      <c r="P1413" s="24"/>
      <c r="Q1413" s="55"/>
      <c r="R1413" s="55">
        <f>0.3*13*H1413</f>
        <v>19.5</v>
      </c>
      <c r="S1413" s="68" t="s">
        <v>1235</v>
      </c>
    </row>
    <row r="1414" spans="1:19" ht="20.100000000000001" customHeight="1" outlineLevel="2">
      <c r="A1414" s="65"/>
      <c r="B1414" s="66"/>
      <c r="C1414" s="65"/>
      <c r="D1414" s="70" t="s">
        <v>1702</v>
      </c>
      <c r="E1414" s="66"/>
      <c r="F1414" s="33" t="s">
        <v>281</v>
      </c>
      <c r="G1414" s="41" t="s">
        <v>815</v>
      </c>
      <c r="H1414" s="56">
        <v>12</v>
      </c>
      <c r="I1414" s="67"/>
      <c r="J1414" s="67"/>
      <c r="K1414" s="67"/>
      <c r="L1414" s="67"/>
      <c r="M1414" s="112"/>
      <c r="N1414" s="118"/>
      <c r="O1414" s="112"/>
      <c r="P1414" s="69"/>
      <c r="Q1414" s="69"/>
      <c r="R1414" s="69">
        <f>2*H1414</f>
        <v>24</v>
      </c>
      <c r="S1414" s="68" t="s">
        <v>1703</v>
      </c>
    </row>
    <row r="1415" spans="1:19" ht="20.100000000000001" customHeight="1" outlineLevel="2">
      <c r="A1415" s="24"/>
      <c r="B1415" s="41"/>
      <c r="C1415" s="33" t="s">
        <v>611</v>
      </c>
      <c r="D1415" s="70" t="s">
        <v>593</v>
      </c>
      <c r="E1415" s="55"/>
      <c r="F1415" s="33" t="s">
        <v>281</v>
      </c>
      <c r="G1415" s="41" t="s">
        <v>815</v>
      </c>
      <c r="H1415" s="56">
        <v>8</v>
      </c>
      <c r="I1415" s="56"/>
      <c r="J1415" s="56"/>
      <c r="K1415" s="56"/>
      <c r="L1415" s="56"/>
      <c r="M1415" s="56"/>
      <c r="N1415" s="56"/>
      <c r="O1415" s="56"/>
      <c r="P1415" s="24"/>
      <c r="Q1415" s="55"/>
      <c r="R1415" s="54">
        <f>H1415*14</f>
        <v>112</v>
      </c>
      <c r="S1415" s="24"/>
    </row>
    <row r="1416" spans="1:19" ht="20.100000000000001" customHeight="1" outlineLevel="1">
      <c r="A1416" s="24"/>
      <c r="B1416" s="41"/>
      <c r="C1416" s="33"/>
      <c r="D1416" s="70"/>
      <c r="E1416" s="55"/>
      <c r="F1416" s="125" t="s">
        <v>1934</v>
      </c>
      <c r="G1416" s="41"/>
      <c r="H1416" s="56"/>
      <c r="I1416" s="56"/>
      <c r="J1416" s="56"/>
      <c r="K1416" s="56"/>
      <c r="L1416" s="56"/>
      <c r="M1416" s="56"/>
      <c r="N1416" s="56"/>
      <c r="O1416" s="56"/>
      <c r="P1416" s="24"/>
      <c r="Q1416" s="55"/>
      <c r="R1416" s="54">
        <f>SUBTOTAL(9,R1408:R1415)</f>
        <v>357.09555079067275</v>
      </c>
      <c r="S1416" s="24"/>
    </row>
    <row r="1417" spans="1:19" ht="20.100000000000001" customHeight="1" outlineLevel="2">
      <c r="A1417" s="33" t="s">
        <v>113</v>
      </c>
      <c r="B1417" s="41" t="s">
        <v>114</v>
      </c>
      <c r="C1417" s="33" t="s">
        <v>611</v>
      </c>
      <c r="D1417" s="70" t="s">
        <v>1222</v>
      </c>
      <c r="E1417" s="47">
        <v>3</v>
      </c>
      <c r="F1417" s="33" t="s">
        <v>131</v>
      </c>
      <c r="G1417" s="41" t="s">
        <v>132</v>
      </c>
      <c r="H1417" s="44">
        <v>67</v>
      </c>
      <c r="I1417" s="48">
        <v>48</v>
      </c>
      <c r="J1417" s="48">
        <v>32</v>
      </c>
      <c r="K1417" s="44">
        <v>0</v>
      </c>
      <c r="L1417" s="44">
        <v>16</v>
      </c>
      <c r="M1417" s="110" t="s">
        <v>669</v>
      </c>
      <c r="N1417" s="92">
        <f>IF(H1417&lt;25,1,1+(H1417-25)/H1417)</f>
        <v>1.6268656716417911</v>
      </c>
      <c r="O1417" s="109">
        <v>1</v>
      </c>
      <c r="P1417" s="34">
        <f>J1417*N1417*O1417</f>
        <v>52.059701492537314</v>
      </c>
      <c r="Q1417" s="34">
        <f>L1417*M1417*N1417</f>
        <v>26.029850746268657</v>
      </c>
      <c r="R1417" s="34">
        <f>P1417+Q1417</f>
        <v>78.089552238805965</v>
      </c>
      <c r="S1417" s="31"/>
    </row>
    <row r="1418" spans="1:19" ht="20.100000000000001" customHeight="1" outlineLevel="2">
      <c r="A1418" s="35" t="s">
        <v>113</v>
      </c>
      <c r="B1418" s="41" t="s">
        <v>114</v>
      </c>
      <c r="C1418" s="33" t="s">
        <v>642</v>
      </c>
      <c r="D1418" s="70" t="s">
        <v>949</v>
      </c>
      <c r="E1418" s="40">
        <v>3</v>
      </c>
      <c r="F1418" s="33" t="s">
        <v>131</v>
      </c>
      <c r="G1418" s="41" t="s">
        <v>132</v>
      </c>
      <c r="H1418" s="99">
        <v>17</v>
      </c>
      <c r="I1418" s="49">
        <v>48</v>
      </c>
      <c r="J1418" s="48">
        <v>32</v>
      </c>
      <c r="K1418" s="44">
        <v>0</v>
      </c>
      <c r="L1418" s="44">
        <v>16</v>
      </c>
      <c r="M1418" s="110" t="s">
        <v>669</v>
      </c>
      <c r="N1418" s="92">
        <f>IF(H1418&lt;25,1,1+(H1418-25)/H1418)</f>
        <v>1</v>
      </c>
      <c r="O1418" s="109">
        <v>1</v>
      </c>
      <c r="P1418" s="34">
        <f>J1418*N1418*O1418</f>
        <v>32</v>
      </c>
      <c r="Q1418" s="34">
        <f>L1418*M1418*N1418</f>
        <v>16</v>
      </c>
      <c r="R1418" s="34">
        <f>P1418+Q1418</f>
        <v>48</v>
      </c>
      <c r="S1418" s="31"/>
    </row>
    <row r="1419" spans="1:19" ht="20.100000000000001" customHeight="1" outlineLevel="2">
      <c r="A1419" s="65"/>
      <c r="B1419" s="66"/>
      <c r="C1419" s="24" t="s">
        <v>642</v>
      </c>
      <c r="D1419" s="70" t="s">
        <v>1223</v>
      </c>
      <c r="E1419" s="55">
        <v>14</v>
      </c>
      <c r="F1419" s="33" t="s">
        <v>131</v>
      </c>
      <c r="G1419" s="41" t="s">
        <v>132</v>
      </c>
      <c r="H1419" s="90">
        <v>2</v>
      </c>
      <c r="I1419" s="67"/>
      <c r="J1419" s="67"/>
      <c r="K1419" s="67"/>
      <c r="L1419" s="67"/>
      <c r="M1419" s="112"/>
      <c r="N1419" s="92">
        <f>IF(H1419&lt;25,1,1+(H1419-25)/H1419)</f>
        <v>1</v>
      </c>
      <c r="O1419" s="112"/>
      <c r="P1419" s="69"/>
      <c r="Q1419" s="69"/>
      <c r="R1419" s="55">
        <f>0.3*13*H1419</f>
        <v>7.8</v>
      </c>
      <c r="S1419" s="24" t="s">
        <v>1235</v>
      </c>
    </row>
    <row r="1420" spans="1:19" ht="20.100000000000001" customHeight="1" outlineLevel="2">
      <c r="A1420" s="65"/>
      <c r="B1420" s="66"/>
      <c r="C1420" s="65"/>
      <c r="D1420" s="70" t="s">
        <v>1719</v>
      </c>
      <c r="E1420" s="66"/>
      <c r="F1420" s="33" t="s">
        <v>131</v>
      </c>
      <c r="G1420" s="41" t="s">
        <v>1749</v>
      </c>
      <c r="H1420" s="67"/>
      <c r="I1420" s="67"/>
      <c r="J1420" s="67"/>
      <c r="K1420" s="67"/>
      <c r="L1420" s="67"/>
      <c r="M1420" s="112"/>
      <c r="N1420" s="118"/>
      <c r="O1420" s="112"/>
      <c r="P1420" s="69"/>
      <c r="Q1420" s="69"/>
      <c r="R1420" s="69">
        <v>30</v>
      </c>
      <c r="S1420" s="68" t="s">
        <v>1722</v>
      </c>
    </row>
    <row r="1421" spans="1:19" ht="20.100000000000001" customHeight="1" outlineLevel="2">
      <c r="A1421" s="65"/>
      <c r="B1421" s="66"/>
      <c r="C1421" s="65"/>
      <c r="D1421" s="70" t="s">
        <v>1702</v>
      </c>
      <c r="E1421" s="66"/>
      <c r="F1421" s="33" t="s">
        <v>131</v>
      </c>
      <c r="G1421" s="41" t="s">
        <v>816</v>
      </c>
      <c r="H1421" s="56">
        <v>4</v>
      </c>
      <c r="I1421" s="67"/>
      <c r="J1421" s="67"/>
      <c r="K1421" s="67"/>
      <c r="L1421" s="67"/>
      <c r="M1421" s="112"/>
      <c r="N1421" s="118"/>
      <c r="O1421" s="112"/>
      <c r="P1421" s="69"/>
      <c r="Q1421" s="69"/>
      <c r="R1421" s="69">
        <f>2*H1421</f>
        <v>8</v>
      </c>
      <c r="S1421" s="68" t="s">
        <v>1703</v>
      </c>
    </row>
    <row r="1422" spans="1:19" ht="20.100000000000001" customHeight="1" outlineLevel="2">
      <c r="A1422" s="24"/>
      <c r="B1422" s="41"/>
      <c r="C1422" s="33" t="s">
        <v>611</v>
      </c>
      <c r="D1422" s="70" t="s">
        <v>593</v>
      </c>
      <c r="E1422" s="55"/>
      <c r="F1422" s="33" t="s">
        <v>131</v>
      </c>
      <c r="G1422" s="41" t="s">
        <v>816</v>
      </c>
      <c r="H1422" s="56">
        <v>2</v>
      </c>
      <c r="I1422" s="56"/>
      <c r="J1422" s="56"/>
      <c r="K1422" s="56"/>
      <c r="L1422" s="56"/>
      <c r="M1422" s="56"/>
      <c r="N1422" s="56"/>
      <c r="O1422" s="56"/>
      <c r="P1422" s="24"/>
      <c r="Q1422" s="55"/>
      <c r="R1422" s="54">
        <f>H1422*14</f>
        <v>28</v>
      </c>
      <c r="S1422" s="24"/>
    </row>
    <row r="1423" spans="1:19" ht="20.100000000000001" customHeight="1" outlineLevel="1">
      <c r="A1423" s="24"/>
      <c r="B1423" s="41"/>
      <c r="C1423" s="33"/>
      <c r="D1423" s="70"/>
      <c r="E1423" s="55"/>
      <c r="F1423" s="125" t="s">
        <v>1935</v>
      </c>
      <c r="G1423" s="41"/>
      <c r="H1423" s="56"/>
      <c r="I1423" s="56"/>
      <c r="J1423" s="56"/>
      <c r="K1423" s="56"/>
      <c r="L1423" s="56"/>
      <c r="M1423" s="56"/>
      <c r="N1423" s="56"/>
      <c r="O1423" s="56"/>
      <c r="P1423" s="24"/>
      <c r="Q1423" s="55"/>
      <c r="R1423" s="54">
        <f>SUBTOTAL(9,R1417:R1422)</f>
        <v>199.88955223880598</v>
      </c>
      <c r="S1423" s="24"/>
    </row>
    <row r="1424" spans="1:19" ht="20.100000000000001" customHeight="1" outlineLevel="2">
      <c r="A1424" s="24"/>
      <c r="B1424" s="41" t="s">
        <v>839</v>
      </c>
      <c r="C1424" s="24"/>
      <c r="D1424" s="70" t="s">
        <v>822</v>
      </c>
      <c r="E1424" s="55"/>
      <c r="F1424" s="33" t="s">
        <v>190</v>
      </c>
      <c r="G1424" s="41" t="s">
        <v>191</v>
      </c>
      <c r="H1424" s="56"/>
      <c r="I1424" s="56"/>
      <c r="J1424" s="56"/>
      <c r="K1424" s="56"/>
      <c r="L1424" s="56"/>
      <c r="M1424" s="56"/>
      <c r="N1424" s="56"/>
      <c r="O1424" s="56"/>
      <c r="P1424" s="24"/>
      <c r="Q1424" s="55"/>
      <c r="R1424" s="55">
        <v>15</v>
      </c>
      <c r="S1424" s="24"/>
    </row>
    <row r="1425" spans="1:19" ht="20.100000000000001" customHeight="1" outlineLevel="2">
      <c r="A1425" s="33" t="s">
        <v>184</v>
      </c>
      <c r="B1425" s="41" t="s">
        <v>185</v>
      </c>
      <c r="C1425" s="33" t="s">
        <v>611</v>
      </c>
      <c r="D1425" s="70" t="s">
        <v>950</v>
      </c>
      <c r="E1425" s="47">
        <v>3</v>
      </c>
      <c r="F1425" s="33" t="s">
        <v>190</v>
      </c>
      <c r="G1425" s="41" t="s">
        <v>191</v>
      </c>
      <c r="H1425" s="44">
        <v>35</v>
      </c>
      <c r="I1425" s="48">
        <v>48</v>
      </c>
      <c r="J1425" s="48">
        <v>48</v>
      </c>
      <c r="K1425" s="48">
        <v>0</v>
      </c>
      <c r="L1425" s="48">
        <v>0</v>
      </c>
      <c r="M1425" s="109"/>
      <c r="N1425" s="92">
        <f>IF(H1425&lt;25,1,1+(H1425-25)/H1425)</f>
        <v>1.2857142857142856</v>
      </c>
      <c r="O1425" s="109">
        <v>1</v>
      </c>
      <c r="P1425" s="34">
        <f>J1425*N1425*O1425</f>
        <v>61.714285714285708</v>
      </c>
      <c r="Q1425" s="34">
        <f>L1425*M1425*N1425</f>
        <v>0</v>
      </c>
      <c r="R1425" s="34">
        <f>P1425+Q1425</f>
        <v>61.714285714285708</v>
      </c>
      <c r="S1425" s="31"/>
    </row>
    <row r="1426" spans="1:19" ht="20.100000000000001" customHeight="1" outlineLevel="2">
      <c r="A1426" s="57" t="s">
        <v>1284</v>
      </c>
      <c r="B1426" s="60" t="s">
        <v>1285</v>
      </c>
      <c r="C1426" s="57" t="s">
        <v>1509</v>
      </c>
      <c r="D1426" s="70" t="s">
        <v>1502</v>
      </c>
      <c r="E1426" s="62" t="s">
        <v>1444</v>
      </c>
      <c r="F1426" s="33" t="s">
        <v>190</v>
      </c>
      <c r="G1426" s="41" t="s">
        <v>1551</v>
      </c>
      <c r="H1426" s="87">
        <v>35</v>
      </c>
      <c r="I1426" s="56" t="s">
        <v>1494</v>
      </c>
      <c r="J1426" s="56" t="s">
        <v>1495</v>
      </c>
      <c r="K1426" s="56" t="s">
        <v>1494</v>
      </c>
      <c r="L1426" s="56" t="s">
        <v>1495</v>
      </c>
      <c r="M1426" s="56">
        <v>1</v>
      </c>
      <c r="N1426" s="92"/>
      <c r="O1426" s="112"/>
      <c r="P1426" s="69"/>
      <c r="Q1426" s="69"/>
      <c r="R1426" s="69">
        <v>20.571428571428569</v>
      </c>
      <c r="S1426" s="68" t="s">
        <v>1498</v>
      </c>
    </row>
    <row r="1427" spans="1:19" ht="20.100000000000001" customHeight="1" outlineLevel="2">
      <c r="A1427" s="35" t="s">
        <v>186</v>
      </c>
      <c r="B1427" s="41" t="s">
        <v>1072</v>
      </c>
      <c r="C1427" s="33" t="s">
        <v>642</v>
      </c>
      <c r="D1427" s="70" t="s">
        <v>1222</v>
      </c>
      <c r="E1427" s="40">
        <v>3</v>
      </c>
      <c r="F1427" s="33" t="s">
        <v>190</v>
      </c>
      <c r="G1427" s="41" t="s">
        <v>191</v>
      </c>
      <c r="H1427" s="99">
        <v>17</v>
      </c>
      <c r="I1427" s="49">
        <v>48</v>
      </c>
      <c r="J1427" s="49">
        <v>48</v>
      </c>
      <c r="K1427" s="43">
        <v>0</v>
      </c>
      <c r="L1427" s="49">
        <v>0</v>
      </c>
      <c r="M1427" s="109"/>
      <c r="N1427" s="92">
        <f>IF(H1427&lt;25,1,1+(H1427-25)/H1427)</f>
        <v>1</v>
      </c>
      <c r="O1427" s="109">
        <v>1</v>
      </c>
      <c r="P1427" s="34">
        <f>J1427*N1427*O1427</f>
        <v>48</v>
      </c>
      <c r="Q1427" s="34">
        <f>L1427*M1427*N1427</f>
        <v>0</v>
      </c>
      <c r="R1427" s="34">
        <f>P1427+Q1427</f>
        <v>48</v>
      </c>
      <c r="S1427" s="31"/>
    </row>
    <row r="1428" spans="1:19" ht="20.100000000000001" customHeight="1" outlineLevel="2">
      <c r="A1428" s="57" t="s">
        <v>1286</v>
      </c>
      <c r="B1428" s="60" t="s">
        <v>1287</v>
      </c>
      <c r="C1428" s="57" t="s">
        <v>1504</v>
      </c>
      <c r="D1428" s="70" t="s">
        <v>1502</v>
      </c>
      <c r="E1428" s="62" t="s">
        <v>1444</v>
      </c>
      <c r="F1428" s="33" t="s">
        <v>190</v>
      </c>
      <c r="G1428" s="41" t="s">
        <v>1552</v>
      </c>
      <c r="H1428" s="87" t="s">
        <v>1471</v>
      </c>
      <c r="I1428" s="56" t="s">
        <v>1494</v>
      </c>
      <c r="J1428" s="56" t="s">
        <v>1496</v>
      </c>
      <c r="K1428" s="56" t="s">
        <v>1494</v>
      </c>
      <c r="L1428" s="56" t="s">
        <v>1496</v>
      </c>
      <c r="M1428" s="56"/>
      <c r="N1428" s="92"/>
      <c r="O1428" s="112"/>
      <c r="P1428" s="69"/>
      <c r="Q1428" s="69"/>
      <c r="R1428" s="69">
        <v>16.64</v>
      </c>
      <c r="S1428" s="68" t="s">
        <v>1715</v>
      </c>
    </row>
    <row r="1429" spans="1:19" ht="20.100000000000001" customHeight="1" outlineLevel="2">
      <c r="A1429" s="33" t="s">
        <v>435</v>
      </c>
      <c r="B1429" s="41" t="s">
        <v>1073</v>
      </c>
      <c r="C1429" s="33" t="s">
        <v>611</v>
      </c>
      <c r="D1429" s="70" t="s">
        <v>662</v>
      </c>
      <c r="E1429" s="47">
        <v>3</v>
      </c>
      <c r="F1429" s="33" t="s">
        <v>190</v>
      </c>
      <c r="G1429" s="41" t="s">
        <v>191</v>
      </c>
      <c r="H1429" s="44">
        <v>16</v>
      </c>
      <c r="I1429" s="48">
        <v>48</v>
      </c>
      <c r="J1429" s="48">
        <v>48</v>
      </c>
      <c r="K1429" s="48">
        <v>0</v>
      </c>
      <c r="L1429" s="48">
        <v>0</v>
      </c>
      <c r="M1429" s="109"/>
      <c r="N1429" s="92">
        <f>IF(H1429&lt;25,1,1+(H1429-25)/H1429)</f>
        <v>1</v>
      </c>
      <c r="O1429" s="109">
        <v>1</v>
      </c>
      <c r="P1429" s="34">
        <f>J1429*N1429*O1429</f>
        <v>48</v>
      </c>
      <c r="Q1429" s="34">
        <f>L1429*M1429*N1429</f>
        <v>0</v>
      </c>
      <c r="R1429" s="34">
        <f>P1429+Q1429</f>
        <v>48</v>
      </c>
      <c r="S1429" s="31"/>
    </row>
    <row r="1430" spans="1:19" ht="20.100000000000001" customHeight="1" outlineLevel="2">
      <c r="A1430" s="57" t="s">
        <v>1288</v>
      </c>
      <c r="B1430" s="60" t="s">
        <v>1289</v>
      </c>
      <c r="C1430" s="57" t="s">
        <v>1509</v>
      </c>
      <c r="D1430" s="70" t="s">
        <v>1502</v>
      </c>
      <c r="E1430" s="62" t="s">
        <v>1444</v>
      </c>
      <c r="F1430" s="33" t="s">
        <v>190</v>
      </c>
      <c r="G1430" s="41" t="s">
        <v>1551</v>
      </c>
      <c r="H1430" s="87">
        <v>14</v>
      </c>
      <c r="I1430" s="56" t="s">
        <v>1494</v>
      </c>
      <c r="J1430" s="56" t="s">
        <v>1495</v>
      </c>
      <c r="K1430" s="56" t="s">
        <v>1494</v>
      </c>
      <c r="L1430" s="56" t="s">
        <v>1495</v>
      </c>
      <c r="M1430" s="56">
        <v>1</v>
      </c>
      <c r="N1430" s="92"/>
      <c r="O1430" s="112"/>
      <c r="P1430" s="69"/>
      <c r="Q1430" s="69"/>
      <c r="R1430" s="69">
        <v>16</v>
      </c>
      <c r="S1430" s="68" t="s">
        <v>1498</v>
      </c>
    </row>
    <row r="1431" spans="1:19" ht="20.100000000000001" customHeight="1" outlineLevel="2">
      <c r="A1431" s="24"/>
      <c r="B1431" s="41" t="s">
        <v>865</v>
      </c>
      <c r="C1431" s="24"/>
      <c r="D1431" s="70" t="s">
        <v>822</v>
      </c>
      <c r="E1431" s="55"/>
      <c r="F1431" s="33" t="s">
        <v>190</v>
      </c>
      <c r="G1431" s="41" t="s">
        <v>191</v>
      </c>
      <c r="H1431" s="56"/>
      <c r="I1431" s="56"/>
      <c r="J1431" s="56"/>
      <c r="K1431" s="56"/>
      <c r="L1431" s="56"/>
      <c r="M1431" s="56"/>
      <c r="N1431" s="56"/>
      <c r="O1431" s="56"/>
      <c r="P1431" s="24"/>
      <c r="Q1431" s="55"/>
      <c r="R1431" s="55">
        <v>15</v>
      </c>
      <c r="S1431" s="24"/>
    </row>
    <row r="1432" spans="1:19" ht="20.100000000000001" customHeight="1" outlineLevel="2">
      <c r="A1432" s="65"/>
      <c r="B1432" s="66"/>
      <c r="C1432" s="24" t="s">
        <v>642</v>
      </c>
      <c r="D1432" s="70" t="s">
        <v>1223</v>
      </c>
      <c r="E1432" s="55">
        <v>14</v>
      </c>
      <c r="F1432" s="33" t="s">
        <v>190</v>
      </c>
      <c r="G1432" s="41" t="s">
        <v>817</v>
      </c>
      <c r="H1432" s="90">
        <v>6</v>
      </c>
      <c r="I1432" s="67"/>
      <c r="J1432" s="67"/>
      <c r="K1432" s="67"/>
      <c r="L1432" s="67"/>
      <c r="M1432" s="112"/>
      <c r="N1432" s="92">
        <f>IF(H1432&lt;25,1,1+(H1432-25)/H1432)</f>
        <v>1</v>
      </c>
      <c r="O1432" s="112"/>
      <c r="P1432" s="69"/>
      <c r="Q1432" s="69"/>
      <c r="R1432" s="55">
        <f>0.3*13*H1432</f>
        <v>23.4</v>
      </c>
      <c r="S1432" s="68" t="s">
        <v>1235</v>
      </c>
    </row>
    <row r="1433" spans="1:19" ht="20.100000000000001" customHeight="1" outlineLevel="2">
      <c r="A1433" s="65"/>
      <c r="B1433" s="66"/>
      <c r="C1433" s="65"/>
      <c r="D1433" s="70" t="s">
        <v>1702</v>
      </c>
      <c r="E1433" s="66"/>
      <c r="F1433" s="33" t="s">
        <v>190</v>
      </c>
      <c r="G1433" s="41" t="s">
        <v>817</v>
      </c>
      <c r="H1433" s="56">
        <v>9</v>
      </c>
      <c r="I1433" s="67"/>
      <c r="J1433" s="67"/>
      <c r="K1433" s="67"/>
      <c r="L1433" s="67"/>
      <c r="M1433" s="112"/>
      <c r="N1433" s="118"/>
      <c r="O1433" s="112"/>
      <c r="P1433" s="69"/>
      <c r="Q1433" s="69"/>
      <c r="R1433" s="69">
        <f>2*H1433</f>
        <v>18</v>
      </c>
      <c r="S1433" s="68" t="s">
        <v>1703</v>
      </c>
    </row>
    <row r="1434" spans="1:19" ht="20.100000000000001" customHeight="1" outlineLevel="2">
      <c r="A1434" s="24"/>
      <c r="B1434" s="41"/>
      <c r="C1434" s="33" t="s">
        <v>611</v>
      </c>
      <c r="D1434" s="70" t="s">
        <v>593</v>
      </c>
      <c r="E1434" s="55"/>
      <c r="F1434" s="33" t="s">
        <v>190</v>
      </c>
      <c r="G1434" s="41" t="s">
        <v>817</v>
      </c>
      <c r="H1434" s="56">
        <v>5</v>
      </c>
      <c r="I1434" s="56"/>
      <c r="J1434" s="56"/>
      <c r="K1434" s="56"/>
      <c r="L1434" s="56"/>
      <c r="M1434" s="56"/>
      <c r="N1434" s="56"/>
      <c r="O1434" s="56"/>
      <c r="P1434" s="24"/>
      <c r="Q1434" s="55"/>
      <c r="R1434" s="54">
        <f>H1434*14</f>
        <v>70</v>
      </c>
      <c r="S1434" s="24"/>
    </row>
    <row r="1435" spans="1:19" ht="20.100000000000001" customHeight="1" outlineLevel="1">
      <c r="A1435" s="24"/>
      <c r="B1435" s="41"/>
      <c r="C1435" s="33"/>
      <c r="D1435" s="70"/>
      <c r="E1435" s="55"/>
      <c r="F1435" s="125" t="s">
        <v>1936</v>
      </c>
      <c r="G1435" s="41"/>
      <c r="H1435" s="56"/>
      <c r="I1435" s="56"/>
      <c r="J1435" s="56"/>
      <c r="K1435" s="56"/>
      <c r="L1435" s="56"/>
      <c r="M1435" s="56"/>
      <c r="N1435" s="56"/>
      <c r="O1435" s="56"/>
      <c r="P1435" s="24"/>
      <c r="Q1435" s="55"/>
      <c r="R1435" s="54">
        <f>SUBTOTAL(9,R1424:R1434)</f>
        <v>352.32571428571424</v>
      </c>
      <c r="S1435" s="24"/>
    </row>
    <row r="1436" spans="1:19" ht="20.100000000000001" customHeight="1" outlineLevel="2">
      <c r="A1436" s="35" t="s">
        <v>373</v>
      </c>
      <c r="B1436" s="41" t="s">
        <v>374</v>
      </c>
      <c r="C1436" s="33" t="s">
        <v>642</v>
      </c>
      <c r="D1436" s="70" t="s">
        <v>949</v>
      </c>
      <c r="E1436" s="40">
        <v>3</v>
      </c>
      <c r="F1436" s="33" t="s">
        <v>375</v>
      </c>
      <c r="G1436" s="41" t="s">
        <v>376</v>
      </c>
      <c r="H1436" s="99">
        <v>30</v>
      </c>
      <c r="I1436" s="49">
        <v>48</v>
      </c>
      <c r="J1436" s="49">
        <v>48</v>
      </c>
      <c r="K1436" s="43">
        <v>0</v>
      </c>
      <c r="L1436" s="49">
        <v>0</v>
      </c>
      <c r="M1436" s="109"/>
      <c r="N1436" s="92">
        <f>IF(H1436&lt;25,1,1+(H1436-25)/H1436)</f>
        <v>1.1666666666666667</v>
      </c>
      <c r="O1436" s="109">
        <v>2</v>
      </c>
      <c r="P1436" s="34">
        <f>J1436*N1436*O1436</f>
        <v>112</v>
      </c>
      <c r="Q1436" s="34">
        <f>L1436*M1436*N1436</f>
        <v>0</v>
      </c>
      <c r="R1436" s="34">
        <f>P1436+Q1436</f>
        <v>112</v>
      </c>
      <c r="S1436" s="31"/>
    </row>
    <row r="1437" spans="1:19" ht="20.100000000000001" customHeight="1" outlineLevel="2">
      <c r="A1437" s="65"/>
      <c r="B1437" s="66"/>
      <c r="C1437" s="24" t="s">
        <v>642</v>
      </c>
      <c r="D1437" s="70" t="s">
        <v>1223</v>
      </c>
      <c r="E1437" s="55">
        <v>14</v>
      </c>
      <c r="F1437" s="33" t="s">
        <v>375</v>
      </c>
      <c r="G1437" s="41" t="s">
        <v>376</v>
      </c>
      <c r="H1437" s="90">
        <v>2</v>
      </c>
      <c r="I1437" s="67"/>
      <c r="J1437" s="67"/>
      <c r="K1437" s="67"/>
      <c r="L1437" s="67"/>
      <c r="M1437" s="112"/>
      <c r="N1437" s="92">
        <f>IF(H1437&lt;25,1,1+(H1437-25)/H1437)</f>
        <v>1</v>
      </c>
      <c r="O1437" s="112"/>
      <c r="P1437" s="69"/>
      <c r="Q1437" s="69"/>
      <c r="R1437" s="55">
        <f>0.3*13*H1437</f>
        <v>7.8</v>
      </c>
      <c r="S1437" s="24" t="s">
        <v>1235</v>
      </c>
    </row>
    <row r="1438" spans="1:19" ht="20.100000000000001" customHeight="1" outlineLevel="2">
      <c r="A1438" s="65"/>
      <c r="B1438" s="66"/>
      <c r="C1438" s="65"/>
      <c r="D1438" s="70" t="s">
        <v>1702</v>
      </c>
      <c r="E1438" s="66"/>
      <c r="F1438" s="33" t="s">
        <v>375</v>
      </c>
      <c r="G1438" s="41" t="s">
        <v>818</v>
      </c>
      <c r="H1438" s="56">
        <v>3</v>
      </c>
      <c r="I1438" s="67"/>
      <c r="J1438" s="67"/>
      <c r="K1438" s="67"/>
      <c r="L1438" s="67"/>
      <c r="M1438" s="112"/>
      <c r="N1438" s="118"/>
      <c r="O1438" s="112"/>
      <c r="P1438" s="69"/>
      <c r="Q1438" s="69"/>
      <c r="R1438" s="69">
        <f>2*H1438</f>
        <v>6</v>
      </c>
      <c r="S1438" s="68" t="s">
        <v>1703</v>
      </c>
    </row>
    <row r="1439" spans="1:19" ht="20.100000000000001" customHeight="1" outlineLevel="2">
      <c r="A1439" s="24"/>
      <c r="B1439" s="41"/>
      <c r="C1439" s="33" t="s">
        <v>611</v>
      </c>
      <c r="D1439" s="70" t="s">
        <v>593</v>
      </c>
      <c r="E1439" s="55"/>
      <c r="F1439" s="33" t="s">
        <v>375</v>
      </c>
      <c r="G1439" s="41" t="s">
        <v>818</v>
      </c>
      <c r="H1439" s="56">
        <v>3</v>
      </c>
      <c r="I1439" s="56"/>
      <c r="J1439" s="56"/>
      <c r="K1439" s="56"/>
      <c r="L1439" s="56"/>
      <c r="M1439" s="56"/>
      <c r="N1439" s="56"/>
      <c r="O1439" s="56"/>
      <c r="P1439" s="24"/>
      <c r="Q1439" s="55"/>
      <c r="R1439" s="54">
        <f>H1439*14</f>
        <v>42</v>
      </c>
      <c r="S1439" s="24"/>
    </row>
    <row r="1440" spans="1:19" ht="20.100000000000001" customHeight="1" outlineLevel="1">
      <c r="A1440" s="24"/>
      <c r="B1440" s="41"/>
      <c r="C1440" s="33"/>
      <c r="D1440" s="70"/>
      <c r="E1440" s="55"/>
      <c r="F1440" s="125" t="s">
        <v>1937</v>
      </c>
      <c r="G1440" s="41"/>
      <c r="H1440" s="56"/>
      <c r="I1440" s="56"/>
      <c r="J1440" s="56"/>
      <c r="K1440" s="56"/>
      <c r="L1440" s="56"/>
      <c r="M1440" s="56"/>
      <c r="N1440" s="56"/>
      <c r="O1440" s="56"/>
      <c r="P1440" s="24"/>
      <c r="Q1440" s="55"/>
      <c r="R1440" s="54">
        <f>SUBTOTAL(9,R1436:R1439)</f>
        <v>167.8</v>
      </c>
      <c r="S1440" s="24"/>
    </row>
    <row r="1441" spans="1:19" ht="20.100000000000001" customHeight="1" outlineLevel="2">
      <c r="A1441" s="41">
        <v>12002500</v>
      </c>
      <c r="B1441" s="41" t="s">
        <v>269</v>
      </c>
      <c r="C1441" s="33" t="s">
        <v>642</v>
      </c>
      <c r="D1441" s="70" t="s">
        <v>949</v>
      </c>
      <c r="E1441" s="47">
        <v>4</v>
      </c>
      <c r="F1441" s="33" t="s">
        <v>237</v>
      </c>
      <c r="G1441" s="41" t="s">
        <v>238</v>
      </c>
      <c r="H1441" s="44">
        <v>80</v>
      </c>
      <c r="I1441" s="48">
        <v>64</v>
      </c>
      <c r="J1441" s="48">
        <v>64</v>
      </c>
      <c r="K1441" s="48">
        <v>0</v>
      </c>
      <c r="L1441" s="48">
        <v>0</v>
      </c>
      <c r="M1441" s="109"/>
      <c r="N1441" s="92">
        <f>IF(H1441&lt;25,1,1+(H1441-25)/H1441)</f>
        <v>1.6875</v>
      </c>
      <c r="O1441" s="109">
        <v>1</v>
      </c>
      <c r="P1441" s="34">
        <v>82.13333333333334</v>
      </c>
      <c r="Q1441" s="34">
        <f>L1441*M1441*N1441</f>
        <v>0</v>
      </c>
      <c r="R1441" s="34">
        <v>82.13333333333334</v>
      </c>
      <c r="S1441" s="31" t="s">
        <v>1714</v>
      </c>
    </row>
    <row r="1442" spans="1:19" ht="20.100000000000001" customHeight="1" outlineLevel="2">
      <c r="A1442" s="33" t="s">
        <v>283</v>
      </c>
      <c r="B1442" s="41" t="s">
        <v>1074</v>
      </c>
      <c r="C1442" s="33" t="s">
        <v>611</v>
      </c>
      <c r="D1442" s="70" t="s">
        <v>949</v>
      </c>
      <c r="E1442" s="47">
        <v>2</v>
      </c>
      <c r="F1442" s="33" t="s">
        <v>237</v>
      </c>
      <c r="G1442" s="41" t="s">
        <v>238</v>
      </c>
      <c r="H1442" s="44">
        <v>10</v>
      </c>
      <c r="I1442" s="48">
        <v>32</v>
      </c>
      <c r="J1442" s="48">
        <v>32</v>
      </c>
      <c r="K1442" s="48">
        <v>0</v>
      </c>
      <c r="L1442" s="48">
        <v>0</v>
      </c>
      <c r="M1442" s="109"/>
      <c r="N1442" s="92">
        <f>IF(H1442&lt;25,1,1+(H1442-25)/H1442)</f>
        <v>1</v>
      </c>
      <c r="O1442" s="109">
        <v>1</v>
      </c>
      <c r="P1442" s="34">
        <f>J1442*N1442*O1442</f>
        <v>32</v>
      </c>
      <c r="Q1442" s="34">
        <f>L1442*M1442*N1442</f>
        <v>0</v>
      </c>
      <c r="R1442" s="34">
        <f>P1442+Q1442</f>
        <v>32</v>
      </c>
      <c r="S1442" s="31"/>
    </row>
    <row r="1443" spans="1:19" ht="20.100000000000001" customHeight="1" outlineLevel="2">
      <c r="A1443" s="33" t="s">
        <v>607</v>
      </c>
      <c r="B1443" s="41" t="s">
        <v>608</v>
      </c>
      <c r="C1443" s="33" t="s">
        <v>611</v>
      </c>
      <c r="D1443" s="70" t="s">
        <v>949</v>
      </c>
      <c r="E1443" s="47">
        <v>2</v>
      </c>
      <c r="F1443" s="33" t="s">
        <v>237</v>
      </c>
      <c r="G1443" s="41" t="s">
        <v>238</v>
      </c>
      <c r="H1443" s="44">
        <v>16</v>
      </c>
      <c r="I1443" s="48">
        <v>32</v>
      </c>
      <c r="J1443" s="48">
        <v>32</v>
      </c>
      <c r="K1443" s="48">
        <v>0</v>
      </c>
      <c r="L1443" s="48">
        <v>0</v>
      </c>
      <c r="M1443" s="109"/>
      <c r="N1443" s="92">
        <f>IF(H1443&lt;25,1,1+(H1443-25)/H1443)</f>
        <v>1</v>
      </c>
      <c r="O1443" s="109">
        <v>1</v>
      </c>
      <c r="P1443" s="34">
        <f>J1443*N1443*O1443</f>
        <v>32</v>
      </c>
      <c r="Q1443" s="34">
        <f>L1443*M1443*N1443</f>
        <v>0</v>
      </c>
      <c r="R1443" s="34">
        <f>P1443+Q1443</f>
        <v>32</v>
      </c>
      <c r="S1443" s="31"/>
    </row>
    <row r="1444" spans="1:19" ht="20.100000000000001" customHeight="1" outlineLevel="2">
      <c r="A1444" s="65"/>
      <c r="B1444" s="66"/>
      <c r="C1444" s="24" t="s">
        <v>642</v>
      </c>
      <c r="D1444" s="70" t="s">
        <v>1223</v>
      </c>
      <c r="E1444" s="55">
        <v>14</v>
      </c>
      <c r="F1444" s="33" t="s">
        <v>237</v>
      </c>
      <c r="G1444" s="41" t="s">
        <v>238</v>
      </c>
      <c r="H1444" s="90">
        <v>2</v>
      </c>
      <c r="I1444" s="67"/>
      <c r="J1444" s="67"/>
      <c r="K1444" s="67"/>
      <c r="L1444" s="67"/>
      <c r="M1444" s="112"/>
      <c r="N1444" s="92">
        <f>IF(H1444&lt;25,1,1+(H1444-25)/H1444)</f>
        <v>1</v>
      </c>
      <c r="O1444" s="112"/>
      <c r="P1444" s="69"/>
      <c r="Q1444" s="69"/>
      <c r="R1444" s="55">
        <f>0.3*13*H1444</f>
        <v>7.8</v>
      </c>
      <c r="S1444" s="68" t="s">
        <v>1235</v>
      </c>
    </row>
    <row r="1445" spans="1:19" ht="20.100000000000001" customHeight="1" outlineLevel="2">
      <c r="A1445" s="65"/>
      <c r="B1445" s="66"/>
      <c r="C1445" s="65"/>
      <c r="D1445" s="70" t="s">
        <v>1702</v>
      </c>
      <c r="E1445" s="66"/>
      <c r="F1445" s="33" t="s">
        <v>237</v>
      </c>
      <c r="G1445" s="41" t="s">
        <v>819</v>
      </c>
      <c r="H1445" s="56">
        <v>4</v>
      </c>
      <c r="I1445" s="67"/>
      <c r="J1445" s="67"/>
      <c r="K1445" s="67"/>
      <c r="L1445" s="67"/>
      <c r="M1445" s="112"/>
      <c r="N1445" s="118"/>
      <c r="O1445" s="112"/>
      <c r="P1445" s="69"/>
      <c r="Q1445" s="69"/>
      <c r="R1445" s="69">
        <f>2*H1445</f>
        <v>8</v>
      </c>
      <c r="S1445" s="68" t="s">
        <v>1703</v>
      </c>
    </row>
    <row r="1446" spans="1:19" ht="20.100000000000001" customHeight="1" outlineLevel="2">
      <c r="A1446" s="24"/>
      <c r="B1446" s="41"/>
      <c r="C1446" s="33" t="s">
        <v>611</v>
      </c>
      <c r="D1446" s="70" t="s">
        <v>593</v>
      </c>
      <c r="E1446" s="55"/>
      <c r="F1446" s="33" t="s">
        <v>237</v>
      </c>
      <c r="G1446" s="41" t="s">
        <v>819</v>
      </c>
      <c r="H1446" s="56">
        <v>1</v>
      </c>
      <c r="I1446" s="56"/>
      <c r="J1446" s="56"/>
      <c r="K1446" s="56"/>
      <c r="L1446" s="56"/>
      <c r="M1446" s="56"/>
      <c r="N1446" s="56"/>
      <c r="O1446" s="56"/>
      <c r="P1446" s="24"/>
      <c r="Q1446" s="55"/>
      <c r="R1446" s="54">
        <f>H1446*14</f>
        <v>14</v>
      </c>
      <c r="S1446" s="24"/>
    </row>
    <row r="1447" spans="1:19" ht="20.100000000000001" customHeight="1" outlineLevel="1">
      <c r="A1447" s="24"/>
      <c r="B1447" s="41"/>
      <c r="C1447" s="33"/>
      <c r="D1447" s="70"/>
      <c r="E1447" s="55"/>
      <c r="F1447" s="125" t="s">
        <v>1938</v>
      </c>
      <c r="G1447" s="41"/>
      <c r="H1447" s="56"/>
      <c r="I1447" s="56"/>
      <c r="J1447" s="56"/>
      <c r="K1447" s="56"/>
      <c r="L1447" s="56"/>
      <c r="M1447" s="56"/>
      <c r="N1447" s="56"/>
      <c r="O1447" s="56"/>
      <c r="P1447" s="24"/>
      <c r="Q1447" s="55"/>
      <c r="R1447" s="54">
        <f>SUBTOTAL(9,R1441:R1446)</f>
        <v>175.93333333333334</v>
      </c>
      <c r="S1447" s="24"/>
    </row>
    <row r="1448" spans="1:19" ht="20.100000000000001" customHeight="1" outlineLevel="2">
      <c r="A1448" s="35" t="s">
        <v>654</v>
      </c>
      <c r="B1448" s="41" t="s">
        <v>655</v>
      </c>
      <c r="C1448" s="33" t="s">
        <v>642</v>
      </c>
      <c r="D1448" s="70" t="s">
        <v>662</v>
      </c>
      <c r="E1448" s="40">
        <v>2</v>
      </c>
      <c r="F1448" s="33" t="s">
        <v>658</v>
      </c>
      <c r="G1448" s="41" t="s">
        <v>659</v>
      </c>
      <c r="H1448" s="99">
        <v>100</v>
      </c>
      <c r="I1448" s="49">
        <v>32</v>
      </c>
      <c r="J1448" s="48">
        <v>32</v>
      </c>
      <c r="K1448" s="48">
        <v>0</v>
      </c>
      <c r="L1448" s="48">
        <v>0</v>
      </c>
      <c r="M1448" s="109"/>
      <c r="N1448" s="92">
        <f>IF(H1448&lt;25,1,1+(H1448-25)/H1448)</f>
        <v>1.75</v>
      </c>
      <c r="O1448" s="109">
        <v>1</v>
      </c>
      <c r="P1448" s="34">
        <f>J1448*N1448*O1448</f>
        <v>56</v>
      </c>
      <c r="Q1448" s="34">
        <f>L1448*M1448*N1448</f>
        <v>0</v>
      </c>
      <c r="R1448" s="34">
        <f>P1448+Q1448</f>
        <v>56</v>
      </c>
      <c r="S1448" s="31"/>
    </row>
    <row r="1449" spans="1:19" ht="20.100000000000001" customHeight="1" outlineLevel="1">
      <c r="A1449" s="35"/>
      <c r="B1449" s="41"/>
      <c r="C1449" s="33"/>
      <c r="D1449" s="70"/>
      <c r="E1449" s="40"/>
      <c r="F1449" s="125" t="s">
        <v>1939</v>
      </c>
      <c r="G1449" s="41"/>
      <c r="H1449" s="99"/>
      <c r="I1449" s="49"/>
      <c r="J1449" s="48"/>
      <c r="K1449" s="48"/>
      <c r="L1449" s="48"/>
      <c r="M1449" s="109"/>
      <c r="N1449" s="92"/>
      <c r="O1449" s="109"/>
      <c r="P1449" s="34"/>
      <c r="Q1449" s="34"/>
      <c r="R1449" s="34">
        <f>SUBTOTAL(9,R1448:R1448)</f>
        <v>56</v>
      </c>
      <c r="S1449" s="31"/>
    </row>
    <row r="1450" spans="1:19" ht="20.100000000000001" customHeight="1" outlineLevel="2">
      <c r="A1450" s="33" t="s">
        <v>499</v>
      </c>
      <c r="B1450" s="41" t="s">
        <v>1075</v>
      </c>
      <c r="C1450" s="33" t="s">
        <v>611</v>
      </c>
      <c r="D1450" s="70" t="s">
        <v>949</v>
      </c>
      <c r="E1450" s="47">
        <v>3</v>
      </c>
      <c r="F1450" s="33" t="s">
        <v>500</v>
      </c>
      <c r="G1450" s="41" t="s">
        <v>501</v>
      </c>
      <c r="H1450" s="44">
        <v>16</v>
      </c>
      <c r="I1450" s="48">
        <v>48</v>
      </c>
      <c r="J1450" s="48">
        <v>42</v>
      </c>
      <c r="K1450" s="48">
        <v>6</v>
      </c>
      <c r="L1450" s="48">
        <v>0</v>
      </c>
      <c r="M1450" s="109">
        <v>1</v>
      </c>
      <c r="N1450" s="92">
        <f>IF(H1450&lt;25,1,1+(H1450-25)/H1450)</f>
        <v>1</v>
      </c>
      <c r="O1450" s="109">
        <v>1</v>
      </c>
      <c r="P1450" s="34">
        <f>J1450*N1450*O1450</f>
        <v>42</v>
      </c>
      <c r="Q1450" s="34">
        <f>K1450*M1450*N1450</f>
        <v>6</v>
      </c>
      <c r="R1450" s="34">
        <f>P1450+Q1450</f>
        <v>48</v>
      </c>
      <c r="S1450" s="31"/>
    </row>
    <row r="1451" spans="1:19" ht="20.100000000000001" customHeight="1" outlineLevel="2">
      <c r="A1451" s="57" t="s">
        <v>1298</v>
      </c>
      <c r="B1451" s="60" t="s">
        <v>1299</v>
      </c>
      <c r="C1451" s="57" t="s">
        <v>1509</v>
      </c>
      <c r="D1451" s="70" t="s">
        <v>1502</v>
      </c>
      <c r="E1451" s="62" t="s">
        <v>1444</v>
      </c>
      <c r="F1451" s="33" t="s">
        <v>500</v>
      </c>
      <c r="G1451" s="41" t="s">
        <v>1560</v>
      </c>
      <c r="H1451" s="87">
        <v>16</v>
      </c>
      <c r="I1451" s="56" t="s">
        <v>1494</v>
      </c>
      <c r="J1451" s="56" t="s">
        <v>1495</v>
      </c>
      <c r="K1451" s="56" t="s">
        <v>1494</v>
      </c>
      <c r="L1451" s="56" t="s">
        <v>1495</v>
      </c>
      <c r="M1451" s="56">
        <v>3</v>
      </c>
      <c r="N1451" s="92"/>
      <c r="O1451" s="112"/>
      <c r="P1451" s="69"/>
      <c r="Q1451" s="69"/>
      <c r="R1451" s="69">
        <v>48</v>
      </c>
      <c r="S1451" s="68" t="s">
        <v>1498</v>
      </c>
    </row>
    <row r="1452" spans="1:19" ht="20.100000000000001" customHeight="1" outlineLevel="2">
      <c r="A1452" s="65"/>
      <c r="B1452" s="66"/>
      <c r="C1452" s="24" t="s">
        <v>642</v>
      </c>
      <c r="D1452" s="70" t="s">
        <v>1223</v>
      </c>
      <c r="E1452" s="55">
        <v>14</v>
      </c>
      <c r="F1452" s="33" t="s">
        <v>500</v>
      </c>
      <c r="G1452" s="41" t="s">
        <v>501</v>
      </c>
      <c r="H1452" s="90">
        <v>3</v>
      </c>
      <c r="I1452" s="67"/>
      <c r="J1452" s="67"/>
      <c r="K1452" s="67"/>
      <c r="L1452" s="67"/>
      <c r="M1452" s="112"/>
      <c r="N1452" s="92">
        <f>IF(H1452&lt;25,1,1+(H1452-25)/H1452)</f>
        <v>1</v>
      </c>
      <c r="O1452" s="112"/>
      <c r="P1452" s="69"/>
      <c r="Q1452" s="69"/>
      <c r="R1452" s="55">
        <f>0.3*13*H1452</f>
        <v>11.7</v>
      </c>
      <c r="S1452" s="24" t="s">
        <v>1235</v>
      </c>
    </row>
    <row r="1453" spans="1:19" ht="20.100000000000001" customHeight="1" outlineLevel="2">
      <c r="A1453" s="65"/>
      <c r="B1453" s="66"/>
      <c r="C1453" s="65"/>
      <c r="D1453" s="70" t="s">
        <v>1702</v>
      </c>
      <c r="E1453" s="66"/>
      <c r="F1453" s="33" t="s">
        <v>500</v>
      </c>
      <c r="G1453" s="41" t="s">
        <v>820</v>
      </c>
      <c r="H1453" s="56">
        <v>5</v>
      </c>
      <c r="I1453" s="67"/>
      <c r="J1453" s="67"/>
      <c r="K1453" s="67"/>
      <c r="L1453" s="67"/>
      <c r="M1453" s="112"/>
      <c r="N1453" s="118"/>
      <c r="O1453" s="112"/>
      <c r="P1453" s="69"/>
      <c r="Q1453" s="69"/>
      <c r="R1453" s="69">
        <f>2*H1453</f>
        <v>10</v>
      </c>
      <c r="S1453" s="68" t="s">
        <v>1703</v>
      </c>
    </row>
    <row r="1454" spans="1:19" ht="20.100000000000001" customHeight="1" outlineLevel="2">
      <c r="A1454" s="24"/>
      <c r="B1454" s="41"/>
      <c r="C1454" s="33" t="s">
        <v>611</v>
      </c>
      <c r="D1454" s="70" t="s">
        <v>593</v>
      </c>
      <c r="E1454" s="55"/>
      <c r="F1454" s="33" t="s">
        <v>500</v>
      </c>
      <c r="G1454" s="41" t="s">
        <v>820</v>
      </c>
      <c r="H1454" s="56">
        <v>3</v>
      </c>
      <c r="I1454" s="56"/>
      <c r="J1454" s="56"/>
      <c r="K1454" s="56"/>
      <c r="L1454" s="56"/>
      <c r="M1454" s="56"/>
      <c r="N1454" s="56"/>
      <c r="O1454" s="56"/>
      <c r="P1454" s="24"/>
      <c r="Q1454" s="55"/>
      <c r="R1454" s="54">
        <f>H1454*14</f>
        <v>42</v>
      </c>
      <c r="S1454" s="24"/>
    </row>
    <row r="1455" spans="1:19" ht="20.100000000000001" customHeight="1" outlineLevel="1">
      <c r="A1455" s="24"/>
      <c r="B1455" s="41"/>
      <c r="C1455" s="33"/>
      <c r="D1455" s="70"/>
      <c r="E1455" s="55"/>
      <c r="F1455" s="125" t="s">
        <v>1940</v>
      </c>
      <c r="G1455" s="41"/>
      <c r="H1455" s="56"/>
      <c r="I1455" s="56"/>
      <c r="J1455" s="56"/>
      <c r="K1455" s="56"/>
      <c r="L1455" s="56"/>
      <c r="M1455" s="56"/>
      <c r="N1455" s="56"/>
      <c r="O1455" s="56"/>
      <c r="P1455" s="24"/>
      <c r="Q1455" s="55"/>
      <c r="R1455" s="54">
        <f>SUBTOTAL(9,R1450:R1454)</f>
        <v>159.69999999999999</v>
      </c>
      <c r="S1455" s="24"/>
    </row>
    <row r="1456" spans="1:19" ht="20.100000000000001" customHeight="1" outlineLevel="2">
      <c r="A1456" s="35" t="s">
        <v>224</v>
      </c>
      <c r="B1456" s="41" t="s">
        <v>1076</v>
      </c>
      <c r="C1456" s="33" t="s">
        <v>642</v>
      </c>
      <c r="D1456" s="70" t="s">
        <v>949</v>
      </c>
      <c r="E1456" s="40">
        <v>3</v>
      </c>
      <c r="F1456" s="33" t="s">
        <v>596</v>
      </c>
      <c r="G1456" s="41" t="s">
        <v>592</v>
      </c>
      <c r="H1456" s="99">
        <v>23</v>
      </c>
      <c r="I1456" s="49">
        <v>48</v>
      </c>
      <c r="J1456" s="49">
        <v>48</v>
      </c>
      <c r="K1456" s="43">
        <v>0</v>
      </c>
      <c r="L1456" s="49">
        <v>0</v>
      </c>
      <c r="M1456" s="109"/>
      <c r="N1456" s="92">
        <f>IF(H1456&lt;25,1,1+(H1456-25)/H1456)</f>
        <v>1</v>
      </c>
      <c r="O1456" s="109">
        <v>1</v>
      </c>
      <c r="P1456" s="34">
        <f>J1456*N1456*O1456</f>
        <v>48</v>
      </c>
      <c r="Q1456" s="34">
        <f>L1456*M1456*N1456</f>
        <v>0</v>
      </c>
      <c r="R1456" s="34">
        <f>P1456+Q1456</f>
        <v>48</v>
      </c>
      <c r="S1456" s="31"/>
    </row>
    <row r="1457" spans="1:19" ht="20.100000000000001" customHeight="1" outlineLevel="2">
      <c r="A1457" s="57" t="s">
        <v>1300</v>
      </c>
      <c r="B1457" s="60" t="s">
        <v>1301</v>
      </c>
      <c r="C1457" s="57" t="s">
        <v>1504</v>
      </c>
      <c r="D1457" s="70" t="s">
        <v>1502</v>
      </c>
      <c r="E1457" s="62" t="s">
        <v>1444</v>
      </c>
      <c r="F1457" s="33" t="s">
        <v>596</v>
      </c>
      <c r="G1457" s="41" t="s">
        <v>1562</v>
      </c>
      <c r="H1457" s="87" t="s">
        <v>1476</v>
      </c>
      <c r="I1457" s="56" t="s">
        <v>1494</v>
      </c>
      <c r="J1457" s="56" t="s">
        <v>1496</v>
      </c>
      <c r="K1457" s="56" t="s">
        <v>1494</v>
      </c>
      <c r="L1457" s="56" t="s">
        <v>1496</v>
      </c>
      <c r="M1457" s="56">
        <v>1</v>
      </c>
      <c r="N1457" s="92"/>
      <c r="O1457" s="112"/>
      <c r="P1457" s="69"/>
      <c r="Q1457" s="69"/>
      <c r="R1457" s="69">
        <v>16</v>
      </c>
      <c r="S1457" s="68" t="s">
        <v>1498</v>
      </c>
    </row>
    <row r="1458" spans="1:19" ht="20.100000000000001" customHeight="1" outlineLevel="2">
      <c r="A1458" s="65"/>
      <c r="B1458" s="66"/>
      <c r="C1458" s="24" t="s">
        <v>642</v>
      </c>
      <c r="D1458" s="70" t="s">
        <v>1223</v>
      </c>
      <c r="E1458" s="55">
        <v>14</v>
      </c>
      <c r="F1458" s="104" t="s">
        <v>596</v>
      </c>
      <c r="G1458" s="41" t="s">
        <v>592</v>
      </c>
      <c r="H1458" s="90">
        <v>2</v>
      </c>
      <c r="I1458" s="67"/>
      <c r="J1458" s="67"/>
      <c r="K1458" s="67"/>
      <c r="L1458" s="67"/>
      <c r="M1458" s="112"/>
      <c r="N1458" s="92">
        <f>IF(H1458&lt;25,1,1+(H1458-25)/H1458)</f>
        <v>1</v>
      </c>
      <c r="O1458" s="112"/>
      <c r="P1458" s="69"/>
      <c r="Q1458" s="69"/>
      <c r="R1458" s="55">
        <f>0.3*13*H1458</f>
        <v>7.8</v>
      </c>
      <c r="S1458" s="24" t="s">
        <v>1235</v>
      </c>
    </row>
    <row r="1459" spans="1:19" ht="20.100000000000001" customHeight="1" outlineLevel="2">
      <c r="A1459" s="65"/>
      <c r="B1459" s="66"/>
      <c r="C1459" s="65"/>
      <c r="D1459" s="70" t="s">
        <v>1702</v>
      </c>
      <c r="E1459" s="66"/>
      <c r="F1459" s="33" t="s">
        <v>596</v>
      </c>
      <c r="G1459" s="41" t="s">
        <v>1700</v>
      </c>
      <c r="H1459" s="56">
        <v>3</v>
      </c>
      <c r="I1459" s="67"/>
      <c r="J1459" s="67"/>
      <c r="K1459" s="67"/>
      <c r="L1459" s="67"/>
      <c r="M1459" s="112"/>
      <c r="N1459" s="118"/>
      <c r="O1459" s="112"/>
      <c r="P1459" s="69"/>
      <c r="Q1459" s="69"/>
      <c r="R1459" s="69">
        <f>2*H1459</f>
        <v>6</v>
      </c>
      <c r="S1459" s="68" t="s">
        <v>1703</v>
      </c>
    </row>
    <row r="1460" spans="1:19" ht="20.100000000000001" customHeight="1" outlineLevel="1">
      <c r="A1460" s="65"/>
      <c r="B1460" s="66"/>
      <c r="C1460" s="65"/>
      <c r="D1460" s="70"/>
      <c r="E1460" s="66"/>
      <c r="F1460" s="129" t="s">
        <v>1941</v>
      </c>
      <c r="G1460" s="41"/>
      <c r="H1460" s="56"/>
      <c r="I1460" s="67"/>
      <c r="J1460" s="67"/>
      <c r="K1460" s="67"/>
      <c r="L1460" s="67"/>
      <c r="M1460" s="112"/>
      <c r="N1460" s="118"/>
      <c r="O1460" s="112"/>
      <c r="P1460" s="69"/>
      <c r="Q1460" s="69"/>
      <c r="R1460" s="69">
        <f>SUBTOTAL(9,R1456:R1459)</f>
        <v>77.8</v>
      </c>
      <c r="S1460" s="68"/>
    </row>
    <row r="1461" spans="1:19" ht="20.100000000000001" customHeight="1" outlineLevel="2">
      <c r="A1461" s="65"/>
      <c r="B1461" s="66"/>
      <c r="C1461" s="65"/>
      <c r="D1461" s="70" t="s">
        <v>1702</v>
      </c>
      <c r="E1461" s="66"/>
      <c r="F1461" s="102" t="s">
        <v>1746</v>
      </c>
      <c r="G1461" s="41" t="s">
        <v>1701</v>
      </c>
      <c r="H1461" s="56">
        <v>3</v>
      </c>
      <c r="I1461" s="67"/>
      <c r="J1461" s="67"/>
      <c r="K1461" s="67"/>
      <c r="L1461" s="67"/>
      <c r="M1461" s="112"/>
      <c r="N1461" s="118"/>
      <c r="O1461" s="112"/>
      <c r="P1461" s="69"/>
      <c r="Q1461" s="69"/>
      <c r="R1461" s="69">
        <f>2*H1461</f>
        <v>6</v>
      </c>
      <c r="S1461" s="68" t="s">
        <v>1703</v>
      </c>
    </row>
    <row r="1462" spans="1:19" ht="20.100000000000001" customHeight="1" outlineLevel="1">
      <c r="A1462" s="65"/>
      <c r="B1462" s="66"/>
      <c r="C1462" s="65"/>
      <c r="D1462" s="70"/>
      <c r="E1462" s="66"/>
      <c r="F1462" s="130" t="s">
        <v>1942</v>
      </c>
      <c r="G1462" s="41"/>
      <c r="H1462" s="56"/>
      <c r="I1462" s="67"/>
      <c r="J1462" s="67"/>
      <c r="K1462" s="67"/>
      <c r="L1462" s="67"/>
      <c r="M1462" s="112"/>
      <c r="N1462" s="118"/>
      <c r="O1462" s="112"/>
      <c r="P1462" s="69"/>
      <c r="Q1462" s="69"/>
      <c r="R1462" s="69">
        <f>SUBTOTAL(9,R1461:R1461)</f>
        <v>6</v>
      </c>
      <c r="S1462" s="68"/>
    </row>
    <row r="1463" spans="1:19" ht="20.100000000000001" customHeight="1" outlineLevel="2">
      <c r="A1463" s="57" t="s">
        <v>1092</v>
      </c>
      <c r="B1463" s="60" t="s">
        <v>1093</v>
      </c>
      <c r="C1463" s="57" t="s">
        <v>1088</v>
      </c>
      <c r="D1463" s="70" t="s">
        <v>1082</v>
      </c>
      <c r="E1463" s="62">
        <v>2</v>
      </c>
      <c r="F1463" s="33" t="s">
        <v>502</v>
      </c>
      <c r="G1463" s="41" t="s">
        <v>1142</v>
      </c>
      <c r="H1463" s="87">
        <v>62</v>
      </c>
      <c r="I1463" s="56">
        <v>0</v>
      </c>
      <c r="J1463" s="56">
        <v>0</v>
      </c>
      <c r="K1463" s="56">
        <v>0</v>
      </c>
      <c r="L1463" s="56">
        <v>0</v>
      </c>
      <c r="M1463" s="56"/>
      <c r="N1463" s="92">
        <f>IF(H1463&lt;25,1,1+(H1463-25)/H1463)</f>
        <v>1.596774193548387</v>
      </c>
      <c r="O1463" s="117">
        <v>1</v>
      </c>
      <c r="P1463" s="24"/>
      <c r="Q1463" s="34">
        <f>N1463*E1463*32</f>
        <v>102.19354838709677</v>
      </c>
      <c r="R1463" s="64">
        <f>P1463+Q1463</f>
        <v>102.19354838709677</v>
      </c>
      <c r="S1463" s="24"/>
    </row>
    <row r="1464" spans="1:19" ht="20.100000000000001" customHeight="1" outlineLevel="2">
      <c r="A1464" s="33" t="s">
        <v>573</v>
      </c>
      <c r="B1464" s="41" t="s">
        <v>574</v>
      </c>
      <c r="C1464" s="33" t="s">
        <v>611</v>
      </c>
      <c r="D1464" s="70" t="s">
        <v>949</v>
      </c>
      <c r="E1464" s="47">
        <v>3</v>
      </c>
      <c r="F1464" s="104" t="s">
        <v>502</v>
      </c>
      <c r="G1464" s="41" t="s">
        <v>503</v>
      </c>
      <c r="H1464" s="44">
        <v>22</v>
      </c>
      <c r="I1464" s="48">
        <v>48</v>
      </c>
      <c r="J1464" s="48">
        <v>48</v>
      </c>
      <c r="K1464" s="48">
        <v>0</v>
      </c>
      <c r="L1464" s="48">
        <v>0</v>
      </c>
      <c r="M1464" s="109"/>
      <c r="N1464" s="92">
        <f>IF(H1464&lt;25,1,1+(H1464-25)/H1464)</f>
        <v>1</v>
      </c>
      <c r="O1464" s="109">
        <v>1</v>
      </c>
      <c r="P1464" s="34">
        <f>J1464*N1464*O1464</f>
        <v>48</v>
      </c>
      <c r="Q1464" s="34">
        <f>L1464*M1464*N1464</f>
        <v>0</v>
      </c>
      <c r="R1464" s="34">
        <f>P1464+Q1464</f>
        <v>48</v>
      </c>
      <c r="S1464" s="31"/>
    </row>
    <row r="1465" spans="1:19" ht="20.100000000000001" customHeight="1" outlineLevel="2">
      <c r="A1465" s="57" t="s">
        <v>1430</v>
      </c>
      <c r="B1465" s="60" t="s">
        <v>1431</v>
      </c>
      <c r="C1465" s="57" t="s">
        <v>1631</v>
      </c>
      <c r="D1465" s="70" t="s">
        <v>1632</v>
      </c>
      <c r="E1465" s="62" t="s">
        <v>1444</v>
      </c>
      <c r="F1465" s="33" t="s">
        <v>502</v>
      </c>
      <c r="G1465" s="41" t="s">
        <v>1647</v>
      </c>
      <c r="H1465" s="87">
        <v>21</v>
      </c>
      <c r="I1465" s="56" t="s">
        <v>1494</v>
      </c>
      <c r="J1465" s="56" t="s">
        <v>1495</v>
      </c>
      <c r="K1465" s="56" t="s">
        <v>1494</v>
      </c>
      <c r="L1465" s="56" t="s">
        <v>1495</v>
      </c>
      <c r="M1465" s="56">
        <v>1</v>
      </c>
      <c r="N1465" s="92"/>
      <c r="O1465" s="112"/>
      <c r="P1465" s="69"/>
      <c r="Q1465" s="69"/>
      <c r="R1465" s="69">
        <v>16</v>
      </c>
      <c r="S1465" s="68" t="s">
        <v>1498</v>
      </c>
    </row>
    <row r="1466" spans="1:19" ht="20.100000000000001" customHeight="1" outlineLevel="2">
      <c r="A1466" s="65"/>
      <c r="B1466" s="66"/>
      <c r="C1466" s="24" t="s">
        <v>642</v>
      </c>
      <c r="D1466" s="70" t="s">
        <v>1223</v>
      </c>
      <c r="E1466" s="55">
        <v>14</v>
      </c>
      <c r="F1466" s="33" t="s">
        <v>502</v>
      </c>
      <c r="G1466" s="41" t="s">
        <v>503</v>
      </c>
      <c r="H1466" s="90">
        <v>3</v>
      </c>
      <c r="I1466" s="67"/>
      <c r="J1466" s="67"/>
      <c r="K1466" s="67"/>
      <c r="L1466" s="67"/>
      <c r="M1466" s="112"/>
      <c r="N1466" s="92">
        <f>IF(H1466&lt;25,1,1+(H1466-25)/H1466)</f>
        <v>1</v>
      </c>
      <c r="O1466" s="112"/>
      <c r="P1466" s="69"/>
      <c r="Q1466" s="69"/>
      <c r="R1466" s="55">
        <f>0.3*13*H1466</f>
        <v>11.7</v>
      </c>
      <c r="S1466" s="24" t="s">
        <v>1235</v>
      </c>
    </row>
    <row r="1467" spans="1:19" ht="20.100000000000001" customHeight="1" outlineLevel="2">
      <c r="A1467" s="65"/>
      <c r="B1467" s="66"/>
      <c r="C1467" s="65"/>
      <c r="D1467" s="70" t="s">
        <v>1702</v>
      </c>
      <c r="E1467" s="66"/>
      <c r="F1467" s="33" t="s">
        <v>502</v>
      </c>
      <c r="G1467" s="41" t="s">
        <v>821</v>
      </c>
      <c r="H1467" s="56">
        <v>6</v>
      </c>
      <c r="I1467" s="67"/>
      <c r="J1467" s="67"/>
      <c r="K1467" s="67"/>
      <c r="L1467" s="67"/>
      <c r="M1467" s="112"/>
      <c r="N1467" s="118"/>
      <c r="O1467" s="112"/>
      <c r="P1467" s="69"/>
      <c r="Q1467" s="69"/>
      <c r="R1467" s="69">
        <f>2*H1467</f>
        <v>12</v>
      </c>
      <c r="S1467" s="68" t="s">
        <v>1703</v>
      </c>
    </row>
    <row r="1468" spans="1:19" ht="20.100000000000001" customHeight="1" outlineLevel="2">
      <c r="A1468" s="24"/>
      <c r="B1468" s="41"/>
      <c r="C1468" s="33" t="s">
        <v>611</v>
      </c>
      <c r="D1468" s="70" t="s">
        <v>593</v>
      </c>
      <c r="E1468" s="55"/>
      <c r="F1468" s="33" t="s">
        <v>502</v>
      </c>
      <c r="G1468" s="41" t="s">
        <v>821</v>
      </c>
      <c r="H1468" s="56">
        <v>3</v>
      </c>
      <c r="I1468" s="56"/>
      <c r="J1468" s="56"/>
      <c r="K1468" s="56"/>
      <c r="L1468" s="56"/>
      <c r="M1468" s="56"/>
      <c r="N1468" s="92">
        <f>IF(H1468&lt;25,1,1+(H1468-25)/H1468)</f>
        <v>1</v>
      </c>
      <c r="O1468" s="56"/>
      <c r="P1468" s="24"/>
      <c r="Q1468" s="55"/>
      <c r="R1468" s="54">
        <f>H1468*14</f>
        <v>42</v>
      </c>
      <c r="S1468" s="24"/>
    </row>
    <row r="1469" spans="1:19" ht="20.100000000000001" customHeight="1" outlineLevel="1">
      <c r="A1469" s="131"/>
      <c r="B1469" s="132"/>
      <c r="C1469" s="104"/>
      <c r="D1469" s="133"/>
      <c r="E1469" s="134"/>
      <c r="F1469" s="129" t="s">
        <v>1943</v>
      </c>
      <c r="G1469" s="132"/>
      <c r="H1469" s="135"/>
      <c r="I1469" s="135"/>
      <c r="J1469" s="135"/>
      <c r="K1469" s="135"/>
      <c r="L1469" s="135"/>
      <c r="M1469" s="135"/>
      <c r="N1469" s="136"/>
      <c r="O1469" s="135"/>
      <c r="P1469" s="131"/>
      <c r="Q1469" s="134"/>
      <c r="R1469" s="137">
        <f>SUBTOTAL(9,R1463:R1468)</f>
        <v>231.89354838709676</v>
      </c>
      <c r="S1469" s="131"/>
    </row>
    <row r="1470" spans="1:19" ht="20.100000000000001" customHeight="1">
      <c r="A1470" s="131"/>
      <c r="B1470" s="132"/>
      <c r="C1470" s="104"/>
      <c r="D1470" s="133"/>
      <c r="E1470" s="134"/>
      <c r="F1470" s="129" t="s">
        <v>1944</v>
      </c>
      <c r="G1470" s="132"/>
      <c r="H1470" s="135"/>
      <c r="I1470" s="135"/>
      <c r="J1470" s="135"/>
      <c r="K1470" s="135"/>
      <c r="L1470" s="135"/>
      <c r="M1470" s="135"/>
      <c r="N1470" s="136"/>
      <c r="O1470" s="135"/>
      <c r="P1470" s="131"/>
      <c r="Q1470" s="134"/>
      <c r="R1470" s="137">
        <f>SUBTOTAL(9,R2:R1468)</f>
        <v>48995.964588369541</v>
      </c>
      <c r="S1470" s="131"/>
    </row>
  </sheetData>
  <sortState ref="A2:S1296">
    <sortCondition ref="G1"/>
  </sortState>
  <phoneticPr fontId="2"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152"/>
  <sheetViews>
    <sheetView workbookViewId="0">
      <selection activeCell="E26" sqref="E26"/>
    </sheetView>
  </sheetViews>
  <sheetFormatPr defaultRowHeight="14.25"/>
  <sheetData>
    <row r="1" spans="1:74" s="17" customFormat="1" ht="45.75" customHeight="1">
      <c r="A1" s="1" t="s">
        <v>1</v>
      </c>
      <c r="B1" s="1" t="s">
        <v>2</v>
      </c>
      <c r="C1" s="1" t="s">
        <v>381</v>
      </c>
      <c r="D1" s="1" t="s">
        <v>3</v>
      </c>
      <c r="E1" s="1" t="s">
        <v>382</v>
      </c>
      <c r="F1" s="1" t="s">
        <v>4</v>
      </c>
      <c r="G1" s="2" t="s">
        <v>5</v>
      </c>
      <c r="H1" s="2" t="s">
        <v>385</v>
      </c>
      <c r="I1" s="1" t="s">
        <v>12</v>
      </c>
      <c r="J1" s="1" t="s">
        <v>387</v>
      </c>
      <c r="K1" s="1" t="s">
        <v>13</v>
      </c>
      <c r="L1" s="1" t="s">
        <v>14</v>
      </c>
      <c r="M1" s="3" t="s">
        <v>388</v>
      </c>
      <c r="N1" s="4" t="s">
        <v>389</v>
      </c>
      <c r="O1" s="4" t="s">
        <v>390</v>
      </c>
      <c r="P1" s="4" t="s">
        <v>391</v>
      </c>
      <c r="Q1" s="4" t="s">
        <v>392</v>
      </c>
      <c r="R1" s="4" t="s">
        <v>393</v>
      </c>
      <c r="S1" s="4" t="s">
        <v>394</v>
      </c>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row>
    <row r="2" spans="1:74">
      <c r="A2" s="12"/>
      <c r="B2" s="13"/>
      <c r="C2" s="12"/>
      <c r="D2" s="12" t="s">
        <v>593</v>
      </c>
      <c r="E2" s="12"/>
      <c r="F2" s="12"/>
      <c r="G2" s="24" t="s">
        <v>671</v>
      </c>
      <c r="H2" s="24">
        <v>5</v>
      </c>
      <c r="I2" s="14"/>
      <c r="J2" s="14"/>
      <c r="K2" s="14"/>
      <c r="L2" s="14"/>
      <c r="M2" s="15"/>
      <c r="N2" s="16"/>
      <c r="O2" s="15"/>
      <c r="P2" s="16"/>
      <c r="Q2" s="16"/>
      <c r="R2" s="16">
        <f>H2*14</f>
        <v>70</v>
      </c>
      <c r="S2" s="15"/>
    </row>
    <row r="3" spans="1:74">
      <c r="D3" s="12" t="s">
        <v>593</v>
      </c>
      <c r="G3" s="24" t="s">
        <v>672</v>
      </c>
      <c r="H3" s="24">
        <v>3</v>
      </c>
      <c r="R3" s="16">
        <f t="shared" ref="R3:R66" si="0">H3*14</f>
        <v>42</v>
      </c>
    </row>
    <row r="4" spans="1:74">
      <c r="D4" s="12" t="s">
        <v>593</v>
      </c>
      <c r="G4" s="24" t="s">
        <v>673</v>
      </c>
      <c r="H4" s="24">
        <v>7</v>
      </c>
      <c r="R4" s="16">
        <f t="shared" si="0"/>
        <v>98</v>
      </c>
    </row>
    <row r="5" spans="1:74">
      <c r="D5" s="12" t="s">
        <v>593</v>
      </c>
      <c r="G5" s="24" t="s">
        <v>674</v>
      </c>
      <c r="H5" s="24">
        <v>3</v>
      </c>
      <c r="R5" s="16">
        <f t="shared" si="0"/>
        <v>42</v>
      </c>
    </row>
    <row r="6" spans="1:74">
      <c r="D6" s="12" t="s">
        <v>593</v>
      </c>
      <c r="G6" s="24" t="s">
        <v>675</v>
      </c>
      <c r="H6" s="24">
        <v>3</v>
      </c>
      <c r="R6" s="16">
        <f t="shared" si="0"/>
        <v>42</v>
      </c>
    </row>
    <row r="7" spans="1:74">
      <c r="D7" s="12" t="s">
        <v>593</v>
      </c>
      <c r="G7" s="24" t="s">
        <v>676</v>
      </c>
      <c r="H7" s="24">
        <v>3</v>
      </c>
      <c r="R7" s="16">
        <f t="shared" si="0"/>
        <v>42</v>
      </c>
    </row>
    <row r="8" spans="1:74">
      <c r="D8" s="12" t="s">
        <v>593</v>
      </c>
      <c r="G8" s="24" t="s">
        <v>677</v>
      </c>
      <c r="H8" s="24">
        <v>2</v>
      </c>
      <c r="R8" s="16">
        <f t="shared" si="0"/>
        <v>28</v>
      </c>
    </row>
    <row r="9" spans="1:74">
      <c r="D9" s="12" t="s">
        <v>593</v>
      </c>
      <c r="G9" s="24" t="s">
        <v>678</v>
      </c>
      <c r="H9" s="24">
        <v>3</v>
      </c>
      <c r="R9" s="16">
        <f t="shared" si="0"/>
        <v>42</v>
      </c>
    </row>
    <row r="10" spans="1:74">
      <c r="D10" s="12" t="s">
        <v>593</v>
      </c>
      <c r="G10" s="24" t="s">
        <v>679</v>
      </c>
      <c r="H10" s="24">
        <v>3</v>
      </c>
      <c r="R10" s="16">
        <f t="shared" si="0"/>
        <v>42</v>
      </c>
    </row>
    <row r="11" spans="1:74">
      <c r="D11" s="12" t="s">
        <v>593</v>
      </c>
      <c r="G11" s="24" t="s">
        <v>680</v>
      </c>
      <c r="H11" s="24">
        <v>7</v>
      </c>
      <c r="R11" s="16">
        <f t="shared" si="0"/>
        <v>98</v>
      </c>
    </row>
    <row r="12" spans="1:74">
      <c r="D12" s="12" t="s">
        <v>593</v>
      </c>
      <c r="G12" s="24" t="s">
        <v>681</v>
      </c>
      <c r="H12" s="24">
        <v>3</v>
      </c>
      <c r="R12" s="16">
        <f t="shared" si="0"/>
        <v>42</v>
      </c>
    </row>
    <row r="13" spans="1:74">
      <c r="D13" s="12" t="s">
        <v>593</v>
      </c>
      <c r="G13" s="24" t="s">
        <v>682</v>
      </c>
      <c r="H13" s="24">
        <v>3</v>
      </c>
      <c r="R13" s="16">
        <f t="shared" si="0"/>
        <v>42</v>
      </c>
    </row>
    <row r="14" spans="1:74">
      <c r="D14" s="12" t="s">
        <v>593</v>
      </c>
      <c r="G14" s="24" t="s">
        <v>683</v>
      </c>
      <c r="H14" s="24">
        <v>4</v>
      </c>
      <c r="R14" s="16">
        <f t="shared" si="0"/>
        <v>56</v>
      </c>
    </row>
    <row r="15" spans="1:74">
      <c r="D15" s="12" t="s">
        <v>593</v>
      </c>
      <c r="G15" s="24" t="s">
        <v>684</v>
      </c>
      <c r="H15" s="24">
        <v>3</v>
      </c>
      <c r="R15" s="16">
        <f t="shared" si="0"/>
        <v>42</v>
      </c>
    </row>
    <row r="16" spans="1:74">
      <c r="D16" s="12" t="s">
        <v>593</v>
      </c>
      <c r="G16" s="24" t="s">
        <v>685</v>
      </c>
      <c r="H16" s="24">
        <v>6</v>
      </c>
      <c r="R16" s="16">
        <f t="shared" si="0"/>
        <v>84</v>
      </c>
    </row>
    <row r="17" spans="4:18">
      <c r="D17" s="12" t="s">
        <v>593</v>
      </c>
      <c r="G17" s="24" t="s">
        <v>686</v>
      </c>
      <c r="H17" s="24">
        <v>3</v>
      </c>
      <c r="R17" s="16">
        <f t="shared" si="0"/>
        <v>42</v>
      </c>
    </row>
    <row r="18" spans="4:18">
      <c r="D18" s="12" t="s">
        <v>593</v>
      </c>
      <c r="G18" s="24" t="s">
        <v>687</v>
      </c>
      <c r="H18" s="24">
        <v>4</v>
      </c>
      <c r="R18" s="16">
        <f t="shared" si="0"/>
        <v>56</v>
      </c>
    </row>
    <row r="19" spans="4:18">
      <c r="D19" s="12" t="s">
        <v>593</v>
      </c>
      <c r="G19" s="24" t="s">
        <v>688</v>
      </c>
      <c r="H19" s="24">
        <v>4</v>
      </c>
      <c r="R19" s="16">
        <f t="shared" si="0"/>
        <v>56</v>
      </c>
    </row>
    <row r="20" spans="4:18">
      <c r="D20" s="12" t="s">
        <v>593</v>
      </c>
      <c r="G20" s="24" t="s">
        <v>689</v>
      </c>
      <c r="H20" s="24">
        <v>2</v>
      </c>
      <c r="R20" s="16">
        <f t="shared" si="0"/>
        <v>28</v>
      </c>
    </row>
    <row r="21" spans="4:18">
      <c r="D21" s="12" t="s">
        <v>593</v>
      </c>
      <c r="G21" s="24" t="s">
        <v>690</v>
      </c>
      <c r="H21" s="24">
        <v>6</v>
      </c>
      <c r="R21" s="16">
        <f t="shared" si="0"/>
        <v>84</v>
      </c>
    </row>
    <row r="22" spans="4:18">
      <c r="D22" s="12" t="s">
        <v>593</v>
      </c>
      <c r="G22" s="24" t="s">
        <v>691</v>
      </c>
      <c r="H22" s="24">
        <v>3</v>
      </c>
      <c r="R22" s="16">
        <f t="shared" si="0"/>
        <v>42</v>
      </c>
    </row>
    <row r="23" spans="4:18">
      <c r="D23" s="12" t="s">
        <v>593</v>
      </c>
      <c r="G23" s="24" t="s">
        <v>692</v>
      </c>
      <c r="H23" s="24">
        <v>3</v>
      </c>
      <c r="R23" s="16">
        <f t="shared" si="0"/>
        <v>42</v>
      </c>
    </row>
    <row r="24" spans="4:18">
      <c r="D24" s="12" t="s">
        <v>593</v>
      </c>
      <c r="G24" s="24" t="s">
        <v>693</v>
      </c>
      <c r="H24" s="24">
        <v>4</v>
      </c>
      <c r="R24" s="16">
        <f t="shared" si="0"/>
        <v>56</v>
      </c>
    </row>
    <row r="25" spans="4:18">
      <c r="D25" s="12" t="s">
        <v>593</v>
      </c>
      <c r="G25" s="24" t="s">
        <v>694</v>
      </c>
      <c r="H25" s="24">
        <v>3</v>
      </c>
      <c r="R25" s="16">
        <f t="shared" si="0"/>
        <v>42</v>
      </c>
    </row>
    <row r="26" spans="4:18">
      <c r="D26" s="12" t="s">
        <v>593</v>
      </c>
      <c r="G26" s="24" t="s">
        <v>695</v>
      </c>
      <c r="H26" s="24">
        <v>4</v>
      </c>
      <c r="R26" s="16">
        <f t="shared" si="0"/>
        <v>56</v>
      </c>
    </row>
    <row r="27" spans="4:18">
      <c r="D27" s="12" t="s">
        <v>593</v>
      </c>
      <c r="G27" s="24" t="s">
        <v>696</v>
      </c>
      <c r="H27" s="24">
        <v>2</v>
      </c>
      <c r="R27" s="16">
        <f t="shared" si="0"/>
        <v>28</v>
      </c>
    </row>
    <row r="28" spans="4:18">
      <c r="D28" s="12" t="s">
        <v>593</v>
      </c>
      <c r="G28" s="24" t="s">
        <v>697</v>
      </c>
      <c r="H28" s="24">
        <v>7</v>
      </c>
      <c r="R28" s="16">
        <f t="shared" si="0"/>
        <v>98</v>
      </c>
    </row>
    <row r="29" spans="4:18">
      <c r="D29" s="12" t="s">
        <v>593</v>
      </c>
      <c r="G29" s="24" t="s">
        <v>698</v>
      </c>
      <c r="H29" s="24">
        <v>3</v>
      </c>
      <c r="R29" s="16">
        <f t="shared" si="0"/>
        <v>42</v>
      </c>
    </row>
    <row r="30" spans="4:18">
      <c r="D30" s="12" t="s">
        <v>593</v>
      </c>
      <c r="G30" s="24" t="s">
        <v>699</v>
      </c>
      <c r="H30" s="24">
        <v>4</v>
      </c>
      <c r="R30" s="16">
        <f t="shared" si="0"/>
        <v>56</v>
      </c>
    </row>
    <row r="31" spans="4:18">
      <c r="D31" s="12" t="s">
        <v>593</v>
      </c>
      <c r="G31" s="24" t="s">
        <v>700</v>
      </c>
      <c r="H31" s="24">
        <v>4</v>
      </c>
      <c r="R31" s="16">
        <f t="shared" si="0"/>
        <v>56</v>
      </c>
    </row>
    <row r="32" spans="4:18">
      <c r="D32" s="12" t="s">
        <v>593</v>
      </c>
      <c r="G32" s="24" t="s">
        <v>701</v>
      </c>
      <c r="H32" s="24">
        <v>2</v>
      </c>
      <c r="R32" s="16">
        <f t="shared" si="0"/>
        <v>28</v>
      </c>
    </row>
    <row r="33" spans="4:18">
      <c r="D33" s="12" t="s">
        <v>593</v>
      </c>
      <c r="G33" s="24" t="s">
        <v>702</v>
      </c>
      <c r="H33" s="24">
        <v>4</v>
      </c>
      <c r="R33" s="16">
        <f t="shared" si="0"/>
        <v>56</v>
      </c>
    </row>
    <row r="34" spans="4:18">
      <c r="D34" s="12" t="s">
        <v>593</v>
      </c>
      <c r="G34" s="24" t="s">
        <v>703</v>
      </c>
      <c r="H34" s="24">
        <v>4</v>
      </c>
      <c r="R34" s="16">
        <f t="shared" si="0"/>
        <v>56</v>
      </c>
    </row>
    <row r="35" spans="4:18">
      <c r="D35" s="12" t="s">
        <v>593</v>
      </c>
      <c r="G35" s="24" t="s">
        <v>704</v>
      </c>
      <c r="H35" s="24">
        <v>4</v>
      </c>
      <c r="R35" s="16">
        <f t="shared" si="0"/>
        <v>56</v>
      </c>
    </row>
    <row r="36" spans="4:18">
      <c r="D36" s="12" t="s">
        <v>593</v>
      </c>
      <c r="G36" s="24" t="s">
        <v>705</v>
      </c>
      <c r="H36" s="24">
        <v>4</v>
      </c>
      <c r="R36" s="16">
        <f t="shared" si="0"/>
        <v>56</v>
      </c>
    </row>
    <row r="37" spans="4:18">
      <c r="D37" s="12" t="s">
        <v>593</v>
      </c>
      <c r="G37" s="24" t="s">
        <v>706</v>
      </c>
      <c r="H37" s="24">
        <v>4</v>
      </c>
      <c r="R37" s="16">
        <f t="shared" si="0"/>
        <v>56</v>
      </c>
    </row>
    <row r="38" spans="4:18">
      <c r="D38" s="12" t="s">
        <v>593</v>
      </c>
      <c r="G38" s="24" t="s">
        <v>707</v>
      </c>
      <c r="H38" s="24">
        <v>7</v>
      </c>
      <c r="R38" s="16">
        <f t="shared" si="0"/>
        <v>98</v>
      </c>
    </row>
    <row r="39" spans="4:18">
      <c r="D39" s="12" t="s">
        <v>593</v>
      </c>
      <c r="G39" s="24" t="s">
        <v>708</v>
      </c>
      <c r="H39" s="24">
        <v>2</v>
      </c>
      <c r="R39" s="16">
        <f t="shared" si="0"/>
        <v>28</v>
      </c>
    </row>
    <row r="40" spans="4:18">
      <c r="D40" s="12" t="s">
        <v>593</v>
      </c>
      <c r="G40" s="24" t="s">
        <v>709</v>
      </c>
      <c r="H40" s="24">
        <v>4</v>
      </c>
      <c r="R40" s="16">
        <f t="shared" si="0"/>
        <v>56</v>
      </c>
    </row>
    <row r="41" spans="4:18">
      <c r="D41" s="12" t="s">
        <v>593</v>
      </c>
      <c r="G41" s="24" t="s">
        <v>710</v>
      </c>
      <c r="H41" s="24">
        <v>3</v>
      </c>
      <c r="R41" s="16">
        <f t="shared" si="0"/>
        <v>42</v>
      </c>
    </row>
    <row r="42" spans="4:18">
      <c r="D42" s="12" t="s">
        <v>593</v>
      </c>
      <c r="G42" s="24" t="s">
        <v>711</v>
      </c>
      <c r="H42" s="24">
        <v>3</v>
      </c>
      <c r="R42" s="16">
        <f t="shared" si="0"/>
        <v>42</v>
      </c>
    </row>
    <row r="43" spans="4:18">
      <c r="D43" s="12" t="s">
        <v>593</v>
      </c>
      <c r="G43" s="24" t="s">
        <v>712</v>
      </c>
      <c r="H43" s="24">
        <v>3</v>
      </c>
      <c r="R43" s="16">
        <f t="shared" si="0"/>
        <v>42</v>
      </c>
    </row>
    <row r="44" spans="4:18">
      <c r="D44" s="12" t="s">
        <v>593</v>
      </c>
      <c r="G44" s="24" t="s">
        <v>713</v>
      </c>
      <c r="H44" s="24">
        <v>3</v>
      </c>
      <c r="R44" s="16">
        <f t="shared" si="0"/>
        <v>42</v>
      </c>
    </row>
    <row r="45" spans="4:18">
      <c r="D45" s="12" t="s">
        <v>593</v>
      </c>
      <c r="G45" s="24" t="s">
        <v>714</v>
      </c>
      <c r="H45" s="24">
        <v>2</v>
      </c>
      <c r="R45" s="16">
        <f t="shared" si="0"/>
        <v>28</v>
      </c>
    </row>
    <row r="46" spans="4:18">
      <c r="D46" s="12" t="s">
        <v>593</v>
      </c>
      <c r="G46" s="24" t="s">
        <v>715</v>
      </c>
      <c r="H46" s="24">
        <v>3</v>
      </c>
      <c r="R46" s="16">
        <f t="shared" si="0"/>
        <v>42</v>
      </c>
    </row>
    <row r="47" spans="4:18">
      <c r="D47" s="12" t="s">
        <v>593</v>
      </c>
      <c r="G47" s="24" t="s">
        <v>716</v>
      </c>
      <c r="H47" s="24">
        <v>3</v>
      </c>
      <c r="R47" s="16">
        <f t="shared" si="0"/>
        <v>42</v>
      </c>
    </row>
    <row r="48" spans="4:18">
      <c r="D48" s="12" t="s">
        <v>593</v>
      </c>
      <c r="G48" s="24" t="s">
        <v>717</v>
      </c>
      <c r="H48" s="24">
        <v>3</v>
      </c>
      <c r="R48" s="16">
        <f t="shared" si="0"/>
        <v>42</v>
      </c>
    </row>
    <row r="49" spans="4:18">
      <c r="D49" s="12" t="s">
        <v>593</v>
      </c>
      <c r="G49" s="24" t="s">
        <v>718</v>
      </c>
      <c r="H49" s="24">
        <v>2</v>
      </c>
      <c r="R49" s="16">
        <f t="shared" si="0"/>
        <v>28</v>
      </c>
    </row>
    <row r="50" spans="4:18">
      <c r="D50" s="12" t="s">
        <v>593</v>
      </c>
      <c r="G50" s="24" t="s">
        <v>719</v>
      </c>
      <c r="H50" s="24">
        <v>5</v>
      </c>
      <c r="R50" s="16">
        <f t="shared" si="0"/>
        <v>70</v>
      </c>
    </row>
    <row r="51" spans="4:18">
      <c r="D51" s="12" t="s">
        <v>593</v>
      </c>
      <c r="G51" s="24" t="s">
        <v>720</v>
      </c>
      <c r="H51" s="24">
        <v>3</v>
      </c>
      <c r="R51" s="16">
        <f t="shared" si="0"/>
        <v>42</v>
      </c>
    </row>
    <row r="52" spans="4:18">
      <c r="D52" s="12" t="s">
        <v>593</v>
      </c>
      <c r="G52" s="24" t="s">
        <v>721</v>
      </c>
      <c r="H52" s="24">
        <v>4</v>
      </c>
      <c r="R52" s="16">
        <f t="shared" si="0"/>
        <v>56</v>
      </c>
    </row>
    <row r="53" spans="4:18">
      <c r="D53" s="12" t="s">
        <v>593</v>
      </c>
      <c r="G53" s="24" t="s">
        <v>722</v>
      </c>
      <c r="H53" s="24">
        <v>3</v>
      </c>
      <c r="R53" s="16">
        <f t="shared" si="0"/>
        <v>42</v>
      </c>
    </row>
    <row r="54" spans="4:18">
      <c r="D54" s="12" t="s">
        <v>593</v>
      </c>
      <c r="G54" s="24" t="s">
        <v>723</v>
      </c>
      <c r="H54" s="24">
        <v>4</v>
      </c>
      <c r="R54" s="16">
        <f t="shared" si="0"/>
        <v>56</v>
      </c>
    </row>
    <row r="55" spans="4:18">
      <c r="D55" s="12" t="s">
        <v>593</v>
      </c>
      <c r="G55" s="24" t="s">
        <v>724</v>
      </c>
      <c r="H55" s="24">
        <v>6</v>
      </c>
      <c r="R55" s="16">
        <f t="shared" si="0"/>
        <v>84</v>
      </c>
    </row>
    <row r="56" spans="4:18">
      <c r="D56" s="12" t="s">
        <v>593</v>
      </c>
      <c r="G56" s="24" t="s">
        <v>725</v>
      </c>
      <c r="H56" s="24">
        <v>1</v>
      </c>
      <c r="R56" s="16">
        <f t="shared" si="0"/>
        <v>14</v>
      </c>
    </row>
    <row r="57" spans="4:18">
      <c r="D57" s="12" t="s">
        <v>593</v>
      </c>
      <c r="G57" s="24" t="s">
        <v>726</v>
      </c>
      <c r="H57" s="24">
        <v>8</v>
      </c>
      <c r="R57" s="16">
        <f t="shared" si="0"/>
        <v>112</v>
      </c>
    </row>
    <row r="58" spans="4:18">
      <c r="D58" s="12" t="s">
        <v>593</v>
      </c>
      <c r="G58" s="24" t="s">
        <v>727</v>
      </c>
      <c r="H58" s="24">
        <v>3</v>
      </c>
      <c r="R58" s="16">
        <f t="shared" si="0"/>
        <v>42</v>
      </c>
    </row>
    <row r="59" spans="4:18">
      <c r="D59" s="12" t="s">
        <v>593</v>
      </c>
      <c r="G59" s="24" t="s">
        <v>728</v>
      </c>
      <c r="H59" s="24">
        <v>6</v>
      </c>
      <c r="R59" s="16">
        <f t="shared" si="0"/>
        <v>84</v>
      </c>
    </row>
    <row r="60" spans="4:18">
      <c r="D60" s="12" t="s">
        <v>593</v>
      </c>
      <c r="G60" s="24" t="s">
        <v>729</v>
      </c>
      <c r="H60" s="24">
        <v>2</v>
      </c>
      <c r="R60" s="16">
        <f t="shared" si="0"/>
        <v>28</v>
      </c>
    </row>
    <row r="61" spans="4:18">
      <c r="D61" s="12" t="s">
        <v>593</v>
      </c>
      <c r="G61" s="24" t="s">
        <v>730</v>
      </c>
      <c r="H61" s="24">
        <v>3</v>
      </c>
      <c r="R61" s="16">
        <f t="shared" si="0"/>
        <v>42</v>
      </c>
    </row>
    <row r="62" spans="4:18">
      <c r="D62" s="12" t="s">
        <v>593</v>
      </c>
      <c r="G62" s="24" t="s">
        <v>731</v>
      </c>
      <c r="H62" s="24">
        <v>4</v>
      </c>
      <c r="R62" s="16">
        <f t="shared" si="0"/>
        <v>56</v>
      </c>
    </row>
    <row r="63" spans="4:18">
      <c r="D63" s="12" t="s">
        <v>593</v>
      </c>
      <c r="G63" s="24" t="s">
        <v>732</v>
      </c>
      <c r="H63" s="24">
        <v>1</v>
      </c>
      <c r="R63" s="16">
        <f t="shared" si="0"/>
        <v>14</v>
      </c>
    </row>
    <row r="64" spans="4:18">
      <c r="D64" s="12" t="s">
        <v>593</v>
      </c>
      <c r="G64" s="24" t="s">
        <v>733</v>
      </c>
      <c r="H64" s="24">
        <v>2</v>
      </c>
      <c r="R64" s="16">
        <f t="shared" si="0"/>
        <v>28</v>
      </c>
    </row>
    <row r="65" spans="4:18">
      <c r="D65" s="12" t="s">
        <v>593</v>
      </c>
      <c r="G65" s="24" t="s">
        <v>734</v>
      </c>
      <c r="H65" s="24">
        <v>4</v>
      </c>
      <c r="R65" s="16">
        <f t="shared" si="0"/>
        <v>56</v>
      </c>
    </row>
    <row r="66" spans="4:18">
      <c r="D66" s="12" t="s">
        <v>593</v>
      </c>
      <c r="G66" s="24" t="s">
        <v>735</v>
      </c>
      <c r="H66" s="24">
        <v>2</v>
      </c>
      <c r="R66" s="16">
        <f t="shared" si="0"/>
        <v>28</v>
      </c>
    </row>
    <row r="67" spans="4:18">
      <c r="D67" s="12" t="s">
        <v>593</v>
      </c>
      <c r="G67" s="24" t="s">
        <v>736</v>
      </c>
      <c r="H67" s="24">
        <v>3</v>
      </c>
      <c r="R67" s="16">
        <f t="shared" ref="R67:R130" si="1">H67*14</f>
        <v>42</v>
      </c>
    </row>
    <row r="68" spans="4:18">
      <c r="D68" s="12" t="s">
        <v>593</v>
      </c>
      <c r="G68" s="24" t="s">
        <v>737</v>
      </c>
      <c r="H68" s="24">
        <v>3</v>
      </c>
      <c r="R68" s="16">
        <f t="shared" si="1"/>
        <v>42</v>
      </c>
    </row>
    <row r="69" spans="4:18">
      <c r="D69" s="12" t="s">
        <v>593</v>
      </c>
      <c r="G69" s="24" t="s">
        <v>738</v>
      </c>
      <c r="H69" s="24">
        <v>7</v>
      </c>
      <c r="R69" s="16">
        <f t="shared" si="1"/>
        <v>98</v>
      </c>
    </row>
    <row r="70" spans="4:18">
      <c r="D70" s="12" t="s">
        <v>593</v>
      </c>
      <c r="G70" s="24" t="s">
        <v>739</v>
      </c>
      <c r="H70" s="24">
        <v>3</v>
      </c>
      <c r="R70" s="16">
        <f t="shared" si="1"/>
        <v>42</v>
      </c>
    </row>
    <row r="71" spans="4:18">
      <c r="D71" s="12" t="s">
        <v>593</v>
      </c>
      <c r="G71" s="24" t="s">
        <v>740</v>
      </c>
      <c r="H71" s="24">
        <v>7</v>
      </c>
      <c r="R71" s="16">
        <f t="shared" si="1"/>
        <v>98</v>
      </c>
    </row>
    <row r="72" spans="4:18">
      <c r="D72" s="12" t="s">
        <v>593</v>
      </c>
      <c r="G72" s="24" t="s">
        <v>741</v>
      </c>
      <c r="H72" s="24">
        <v>3</v>
      </c>
      <c r="R72" s="16">
        <f t="shared" si="1"/>
        <v>42</v>
      </c>
    </row>
    <row r="73" spans="4:18">
      <c r="D73" s="12" t="s">
        <v>593</v>
      </c>
      <c r="G73" s="24" t="s">
        <v>742</v>
      </c>
      <c r="H73" s="24">
        <v>3</v>
      </c>
      <c r="R73" s="16">
        <f t="shared" si="1"/>
        <v>42</v>
      </c>
    </row>
    <row r="74" spans="4:18">
      <c r="D74" s="12" t="s">
        <v>593</v>
      </c>
      <c r="G74" s="24" t="s">
        <v>743</v>
      </c>
      <c r="H74" s="24">
        <v>3</v>
      </c>
      <c r="R74" s="16">
        <f t="shared" si="1"/>
        <v>42</v>
      </c>
    </row>
    <row r="75" spans="4:18">
      <c r="D75" s="12" t="s">
        <v>593</v>
      </c>
      <c r="G75" s="24" t="s">
        <v>744</v>
      </c>
      <c r="H75" s="24">
        <v>7</v>
      </c>
      <c r="R75" s="16">
        <f t="shared" si="1"/>
        <v>98</v>
      </c>
    </row>
    <row r="76" spans="4:18">
      <c r="D76" s="12" t="s">
        <v>593</v>
      </c>
      <c r="G76" s="24" t="s">
        <v>745</v>
      </c>
      <c r="H76" s="24">
        <v>3</v>
      </c>
      <c r="R76" s="16">
        <f t="shared" si="1"/>
        <v>42</v>
      </c>
    </row>
    <row r="77" spans="4:18">
      <c r="D77" s="12" t="s">
        <v>593</v>
      </c>
      <c r="G77" s="24" t="s">
        <v>746</v>
      </c>
      <c r="H77" s="24">
        <v>4</v>
      </c>
      <c r="R77" s="16">
        <f t="shared" si="1"/>
        <v>56</v>
      </c>
    </row>
    <row r="78" spans="4:18">
      <c r="D78" s="12" t="s">
        <v>593</v>
      </c>
      <c r="G78" s="24" t="s">
        <v>747</v>
      </c>
      <c r="H78" s="24">
        <v>2</v>
      </c>
      <c r="R78" s="16">
        <f t="shared" si="1"/>
        <v>28</v>
      </c>
    </row>
    <row r="79" spans="4:18">
      <c r="D79" s="12" t="s">
        <v>593</v>
      </c>
      <c r="G79" s="24" t="s">
        <v>748</v>
      </c>
      <c r="H79" s="24">
        <v>3</v>
      </c>
      <c r="R79" s="16">
        <f t="shared" si="1"/>
        <v>42</v>
      </c>
    </row>
    <row r="80" spans="4:18">
      <c r="D80" s="12" t="s">
        <v>593</v>
      </c>
      <c r="G80" s="24" t="s">
        <v>749</v>
      </c>
      <c r="H80" s="24">
        <v>4</v>
      </c>
      <c r="R80" s="16">
        <f t="shared" si="1"/>
        <v>56</v>
      </c>
    </row>
    <row r="81" spans="4:18">
      <c r="D81" s="12" t="s">
        <v>593</v>
      </c>
      <c r="G81" s="24" t="s">
        <v>750</v>
      </c>
      <c r="H81" s="24">
        <v>3</v>
      </c>
      <c r="R81" s="16">
        <f t="shared" si="1"/>
        <v>42</v>
      </c>
    </row>
    <row r="82" spans="4:18">
      <c r="D82" s="12" t="s">
        <v>593</v>
      </c>
      <c r="G82" s="24" t="s">
        <v>751</v>
      </c>
      <c r="H82" s="24">
        <v>4</v>
      </c>
      <c r="R82" s="16">
        <f t="shared" si="1"/>
        <v>56</v>
      </c>
    </row>
    <row r="83" spans="4:18">
      <c r="D83" s="12" t="s">
        <v>593</v>
      </c>
      <c r="G83" s="24" t="s">
        <v>752</v>
      </c>
      <c r="H83" s="24">
        <v>1</v>
      </c>
      <c r="R83" s="16">
        <f t="shared" si="1"/>
        <v>14</v>
      </c>
    </row>
    <row r="84" spans="4:18">
      <c r="D84" s="12" t="s">
        <v>593</v>
      </c>
      <c r="G84" s="24" t="s">
        <v>753</v>
      </c>
      <c r="H84" s="24">
        <v>2</v>
      </c>
      <c r="R84" s="16">
        <f t="shared" si="1"/>
        <v>28</v>
      </c>
    </row>
    <row r="85" spans="4:18">
      <c r="D85" s="12" t="s">
        <v>593</v>
      </c>
      <c r="G85" s="24" t="s">
        <v>754</v>
      </c>
      <c r="H85" s="24">
        <v>2</v>
      </c>
      <c r="R85" s="16">
        <f t="shared" si="1"/>
        <v>28</v>
      </c>
    </row>
    <row r="86" spans="4:18">
      <c r="D86" s="12" t="s">
        <v>593</v>
      </c>
      <c r="G86" s="24" t="s">
        <v>755</v>
      </c>
      <c r="H86" s="24">
        <v>3</v>
      </c>
      <c r="R86" s="16">
        <f t="shared" si="1"/>
        <v>42</v>
      </c>
    </row>
    <row r="87" spans="4:18">
      <c r="D87" s="12" t="s">
        <v>593</v>
      </c>
      <c r="G87" s="24" t="s">
        <v>756</v>
      </c>
      <c r="H87" s="24">
        <v>3</v>
      </c>
      <c r="R87" s="16">
        <f t="shared" si="1"/>
        <v>42</v>
      </c>
    </row>
    <row r="88" spans="4:18">
      <c r="D88" s="12" t="s">
        <v>593</v>
      </c>
      <c r="G88" s="24" t="s">
        <v>757</v>
      </c>
      <c r="H88" s="24">
        <v>4</v>
      </c>
      <c r="R88" s="16">
        <f t="shared" si="1"/>
        <v>56</v>
      </c>
    </row>
    <row r="89" spans="4:18">
      <c r="D89" s="12" t="s">
        <v>593</v>
      </c>
      <c r="G89" s="24" t="s">
        <v>758</v>
      </c>
      <c r="H89" s="24">
        <v>3</v>
      </c>
      <c r="R89" s="16">
        <f t="shared" si="1"/>
        <v>42</v>
      </c>
    </row>
    <row r="90" spans="4:18">
      <c r="D90" s="12" t="s">
        <v>593</v>
      </c>
      <c r="G90" s="24" t="s">
        <v>759</v>
      </c>
      <c r="H90" s="24">
        <v>3</v>
      </c>
      <c r="R90" s="16">
        <f t="shared" si="1"/>
        <v>42</v>
      </c>
    </row>
    <row r="91" spans="4:18">
      <c r="D91" s="12" t="s">
        <v>593</v>
      </c>
      <c r="G91" s="24" t="s">
        <v>760</v>
      </c>
      <c r="H91" s="24">
        <v>2</v>
      </c>
      <c r="R91" s="16">
        <f t="shared" si="1"/>
        <v>28</v>
      </c>
    </row>
    <row r="92" spans="4:18">
      <c r="D92" s="12" t="s">
        <v>593</v>
      </c>
      <c r="G92" s="24" t="s">
        <v>761</v>
      </c>
      <c r="H92" s="24">
        <v>5</v>
      </c>
      <c r="R92" s="16">
        <f t="shared" si="1"/>
        <v>70</v>
      </c>
    </row>
    <row r="93" spans="4:18">
      <c r="D93" s="12" t="s">
        <v>593</v>
      </c>
      <c r="G93" s="24" t="s">
        <v>762</v>
      </c>
      <c r="H93" s="24">
        <v>4</v>
      </c>
      <c r="R93" s="16">
        <f t="shared" si="1"/>
        <v>56</v>
      </c>
    </row>
    <row r="94" spans="4:18">
      <c r="D94" s="12" t="s">
        <v>593</v>
      </c>
      <c r="G94" s="24" t="s">
        <v>763</v>
      </c>
      <c r="H94" s="24">
        <v>2</v>
      </c>
      <c r="R94" s="16">
        <f t="shared" si="1"/>
        <v>28</v>
      </c>
    </row>
    <row r="95" spans="4:18">
      <c r="D95" s="12" t="s">
        <v>593</v>
      </c>
      <c r="G95" s="24" t="s">
        <v>764</v>
      </c>
      <c r="H95" s="24">
        <v>3</v>
      </c>
      <c r="R95" s="16">
        <f t="shared" si="1"/>
        <v>42</v>
      </c>
    </row>
    <row r="96" spans="4:18">
      <c r="D96" s="12" t="s">
        <v>593</v>
      </c>
      <c r="G96" s="24" t="s">
        <v>765</v>
      </c>
      <c r="H96" s="24">
        <v>3</v>
      </c>
      <c r="R96" s="16">
        <f t="shared" si="1"/>
        <v>42</v>
      </c>
    </row>
    <row r="97" spans="4:18">
      <c r="D97" s="12" t="s">
        <v>593</v>
      </c>
      <c r="G97" s="24" t="s">
        <v>766</v>
      </c>
      <c r="H97" s="24">
        <v>1</v>
      </c>
      <c r="R97" s="16">
        <f t="shared" si="1"/>
        <v>14</v>
      </c>
    </row>
    <row r="98" spans="4:18">
      <c r="D98" s="12" t="s">
        <v>593</v>
      </c>
      <c r="G98" s="24" t="s">
        <v>767</v>
      </c>
      <c r="H98" s="24">
        <v>3</v>
      </c>
      <c r="R98" s="16">
        <f t="shared" si="1"/>
        <v>42</v>
      </c>
    </row>
    <row r="99" spans="4:18">
      <c r="D99" s="12" t="s">
        <v>593</v>
      </c>
      <c r="G99" s="24" t="s">
        <v>768</v>
      </c>
      <c r="H99" s="24">
        <v>4</v>
      </c>
      <c r="R99" s="16">
        <f t="shared" si="1"/>
        <v>56</v>
      </c>
    </row>
    <row r="100" spans="4:18">
      <c r="D100" s="12" t="s">
        <v>593</v>
      </c>
      <c r="G100" s="24" t="s">
        <v>769</v>
      </c>
      <c r="H100" s="24">
        <v>2</v>
      </c>
      <c r="R100" s="16">
        <f t="shared" si="1"/>
        <v>28</v>
      </c>
    </row>
    <row r="101" spans="4:18">
      <c r="D101" s="12" t="s">
        <v>593</v>
      </c>
      <c r="G101" s="24" t="s">
        <v>770</v>
      </c>
      <c r="H101" s="24">
        <v>2</v>
      </c>
      <c r="R101" s="16">
        <f t="shared" si="1"/>
        <v>28</v>
      </c>
    </row>
    <row r="102" spans="4:18">
      <c r="D102" s="12" t="s">
        <v>593</v>
      </c>
      <c r="G102" s="24" t="s">
        <v>771</v>
      </c>
      <c r="H102" s="24">
        <v>3</v>
      </c>
      <c r="R102" s="16">
        <f t="shared" si="1"/>
        <v>42</v>
      </c>
    </row>
    <row r="103" spans="4:18">
      <c r="D103" s="12" t="s">
        <v>593</v>
      </c>
      <c r="G103" s="24" t="s">
        <v>772</v>
      </c>
      <c r="H103" s="24">
        <v>4</v>
      </c>
      <c r="R103" s="16">
        <f t="shared" si="1"/>
        <v>56</v>
      </c>
    </row>
    <row r="104" spans="4:18">
      <c r="D104" s="12" t="s">
        <v>593</v>
      </c>
      <c r="G104" s="24" t="s">
        <v>773</v>
      </c>
      <c r="H104" s="24">
        <v>2</v>
      </c>
      <c r="R104" s="16">
        <f t="shared" si="1"/>
        <v>28</v>
      </c>
    </row>
    <row r="105" spans="4:18">
      <c r="D105" s="12" t="s">
        <v>593</v>
      </c>
      <c r="G105" s="24" t="s">
        <v>774</v>
      </c>
      <c r="H105" s="24">
        <v>5</v>
      </c>
      <c r="R105" s="16">
        <f t="shared" si="1"/>
        <v>70</v>
      </c>
    </row>
    <row r="106" spans="4:18">
      <c r="D106" s="12" t="s">
        <v>593</v>
      </c>
      <c r="G106" s="24" t="s">
        <v>775</v>
      </c>
      <c r="H106" s="24">
        <v>1</v>
      </c>
      <c r="R106" s="16">
        <f t="shared" si="1"/>
        <v>14</v>
      </c>
    </row>
    <row r="107" spans="4:18">
      <c r="D107" s="12" t="s">
        <v>593</v>
      </c>
      <c r="G107" s="24" t="s">
        <v>776</v>
      </c>
      <c r="H107" s="24">
        <v>6</v>
      </c>
      <c r="R107" s="16">
        <f t="shared" si="1"/>
        <v>84</v>
      </c>
    </row>
    <row r="108" spans="4:18">
      <c r="D108" s="12" t="s">
        <v>593</v>
      </c>
      <c r="G108" s="24" t="s">
        <v>777</v>
      </c>
      <c r="H108" s="24">
        <v>4</v>
      </c>
      <c r="R108" s="16">
        <f t="shared" si="1"/>
        <v>56</v>
      </c>
    </row>
    <row r="109" spans="4:18">
      <c r="D109" s="12" t="s">
        <v>593</v>
      </c>
      <c r="G109" s="24" t="s">
        <v>778</v>
      </c>
      <c r="H109" s="24">
        <v>2</v>
      </c>
      <c r="R109" s="16">
        <f t="shared" si="1"/>
        <v>28</v>
      </c>
    </row>
    <row r="110" spans="4:18">
      <c r="D110" s="12" t="s">
        <v>593</v>
      </c>
      <c r="G110" s="24" t="s">
        <v>779</v>
      </c>
      <c r="H110" s="24">
        <v>6</v>
      </c>
      <c r="R110" s="16">
        <f t="shared" si="1"/>
        <v>84</v>
      </c>
    </row>
    <row r="111" spans="4:18">
      <c r="D111" s="12" t="s">
        <v>593</v>
      </c>
      <c r="G111" s="24" t="s">
        <v>780</v>
      </c>
      <c r="H111" s="24">
        <v>2</v>
      </c>
      <c r="R111" s="16">
        <f t="shared" si="1"/>
        <v>28</v>
      </c>
    </row>
    <row r="112" spans="4:18">
      <c r="D112" s="12" t="s">
        <v>593</v>
      </c>
      <c r="G112" s="24" t="s">
        <v>781</v>
      </c>
      <c r="H112" s="24">
        <v>5</v>
      </c>
      <c r="R112" s="16">
        <f t="shared" si="1"/>
        <v>70</v>
      </c>
    </row>
    <row r="113" spans="4:18">
      <c r="D113" s="12" t="s">
        <v>593</v>
      </c>
      <c r="G113" s="24" t="s">
        <v>782</v>
      </c>
      <c r="H113" s="24">
        <v>3</v>
      </c>
      <c r="R113" s="16">
        <f t="shared" si="1"/>
        <v>42</v>
      </c>
    </row>
    <row r="114" spans="4:18">
      <c r="D114" s="12" t="s">
        <v>593</v>
      </c>
      <c r="G114" s="24" t="s">
        <v>783</v>
      </c>
      <c r="H114" s="24">
        <v>3</v>
      </c>
      <c r="R114" s="16">
        <f t="shared" si="1"/>
        <v>42</v>
      </c>
    </row>
    <row r="115" spans="4:18">
      <c r="D115" s="12" t="s">
        <v>593</v>
      </c>
      <c r="G115" s="24" t="s">
        <v>784</v>
      </c>
      <c r="H115" s="24">
        <v>3</v>
      </c>
      <c r="R115" s="16">
        <f t="shared" si="1"/>
        <v>42</v>
      </c>
    </row>
    <row r="116" spans="4:18">
      <c r="D116" s="12" t="s">
        <v>593</v>
      </c>
      <c r="G116" s="24" t="s">
        <v>785</v>
      </c>
      <c r="H116" s="24">
        <v>1</v>
      </c>
      <c r="R116" s="16">
        <f t="shared" si="1"/>
        <v>14</v>
      </c>
    </row>
    <row r="117" spans="4:18">
      <c r="D117" s="12" t="s">
        <v>593</v>
      </c>
      <c r="G117" s="24" t="s">
        <v>786</v>
      </c>
      <c r="H117" s="24">
        <v>2</v>
      </c>
      <c r="R117" s="16">
        <f t="shared" si="1"/>
        <v>28</v>
      </c>
    </row>
    <row r="118" spans="4:18">
      <c r="D118" s="12" t="s">
        <v>593</v>
      </c>
      <c r="G118" s="24" t="s">
        <v>787</v>
      </c>
      <c r="H118" s="24">
        <v>4</v>
      </c>
      <c r="R118" s="16">
        <f t="shared" si="1"/>
        <v>56</v>
      </c>
    </row>
    <row r="119" spans="4:18">
      <c r="D119" s="12" t="s">
        <v>593</v>
      </c>
      <c r="G119" s="24" t="s">
        <v>788</v>
      </c>
      <c r="H119" s="24">
        <v>4</v>
      </c>
      <c r="R119" s="16">
        <f t="shared" si="1"/>
        <v>56</v>
      </c>
    </row>
    <row r="120" spans="4:18">
      <c r="D120" s="12" t="s">
        <v>593</v>
      </c>
      <c r="G120" s="24" t="s">
        <v>789</v>
      </c>
      <c r="H120" s="24">
        <v>4</v>
      </c>
      <c r="R120" s="16">
        <f t="shared" si="1"/>
        <v>56</v>
      </c>
    </row>
    <row r="121" spans="4:18">
      <c r="D121" s="12" t="s">
        <v>593</v>
      </c>
      <c r="G121" s="24" t="s">
        <v>790</v>
      </c>
      <c r="H121" s="24">
        <v>2</v>
      </c>
      <c r="R121" s="16">
        <f t="shared" si="1"/>
        <v>28</v>
      </c>
    </row>
    <row r="122" spans="4:18">
      <c r="D122" s="12" t="s">
        <v>593</v>
      </c>
      <c r="G122" s="24" t="s">
        <v>791</v>
      </c>
      <c r="H122" s="24">
        <v>4</v>
      </c>
      <c r="R122" s="16">
        <f t="shared" si="1"/>
        <v>56</v>
      </c>
    </row>
    <row r="123" spans="4:18">
      <c r="D123" s="12" t="s">
        <v>593</v>
      </c>
      <c r="G123" s="24" t="s">
        <v>792</v>
      </c>
      <c r="H123" s="24">
        <v>3</v>
      </c>
      <c r="R123" s="16">
        <f t="shared" si="1"/>
        <v>42</v>
      </c>
    </row>
    <row r="124" spans="4:18">
      <c r="D124" s="12" t="s">
        <v>593</v>
      </c>
      <c r="G124" s="24" t="s">
        <v>793</v>
      </c>
      <c r="H124" s="24">
        <v>4</v>
      </c>
      <c r="R124" s="16">
        <f t="shared" si="1"/>
        <v>56</v>
      </c>
    </row>
    <row r="125" spans="4:18">
      <c r="D125" s="12" t="s">
        <v>593</v>
      </c>
      <c r="G125" s="24" t="s">
        <v>794</v>
      </c>
      <c r="H125" s="24">
        <v>3</v>
      </c>
      <c r="R125" s="16">
        <f t="shared" si="1"/>
        <v>42</v>
      </c>
    </row>
    <row r="126" spans="4:18">
      <c r="D126" s="12" t="s">
        <v>593</v>
      </c>
      <c r="G126" s="24" t="s">
        <v>795</v>
      </c>
      <c r="H126" s="24">
        <v>3</v>
      </c>
      <c r="R126" s="16">
        <f t="shared" si="1"/>
        <v>42</v>
      </c>
    </row>
    <row r="127" spans="4:18">
      <c r="D127" s="12" t="s">
        <v>593</v>
      </c>
      <c r="G127" s="24" t="s">
        <v>796</v>
      </c>
      <c r="H127" s="24">
        <v>4</v>
      </c>
      <c r="R127" s="16">
        <f t="shared" si="1"/>
        <v>56</v>
      </c>
    </row>
    <row r="128" spans="4:18">
      <c r="D128" s="12" t="s">
        <v>593</v>
      </c>
      <c r="G128" s="24" t="s">
        <v>797</v>
      </c>
      <c r="H128" s="24">
        <v>3</v>
      </c>
      <c r="R128" s="16">
        <f t="shared" si="1"/>
        <v>42</v>
      </c>
    </row>
    <row r="129" spans="4:18">
      <c r="D129" s="12" t="s">
        <v>593</v>
      </c>
      <c r="G129" s="24" t="s">
        <v>798</v>
      </c>
      <c r="H129" s="24">
        <v>3</v>
      </c>
      <c r="R129" s="16">
        <f t="shared" si="1"/>
        <v>42</v>
      </c>
    </row>
    <row r="130" spans="4:18">
      <c r="D130" s="12" t="s">
        <v>593</v>
      </c>
      <c r="G130" s="24" t="s">
        <v>799</v>
      </c>
      <c r="H130" s="24">
        <v>3</v>
      </c>
      <c r="R130" s="16">
        <f t="shared" si="1"/>
        <v>42</v>
      </c>
    </row>
    <row r="131" spans="4:18">
      <c r="D131" s="12" t="s">
        <v>593</v>
      </c>
      <c r="G131" s="24" t="s">
        <v>800</v>
      </c>
      <c r="H131" s="24">
        <v>3</v>
      </c>
      <c r="R131" s="16">
        <f t="shared" ref="R131:R151" si="2">H131*14</f>
        <v>42</v>
      </c>
    </row>
    <row r="132" spans="4:18">
      <c r="D132" s="12" t="s">
        <v>593</v>
      </c>
      <c r="G132" s="24" t="s">
        <v>801</v>
      </c>
      <c r="H132" s="24">
        <v>7</v>
      </c>
      <c r="R132" s="16">
        <f t="shared" si="2"/>
        <v>98</v>
      </c>
    </row>
    <row r="133" spans="4:18">
      <c r="D133" s="12" t="s">
        <v>593</v>
      </c>
      <c r="G133" s="24" t="s">
        <v>802</v>
      </c>
      <c r="H133" s="24">
        <v>3</v>
      </c>
      <c r="R133" s="16">
        <f t="shared" si="2"/>
        <v>42</v>
      </c>
    </row>
    <row r="134" spans="4:18">
      <c r="D134" s="12" t="s">
        <v>593</v>
      </c>
      <c r="G134" s="24" t="s">
        <v>803</v>
      </c>
      <c r="H134" s="24">
        <v>2</v>
      </c>
      <c r="R134" s="16">
        <f t="shared" si="2"/>
        <v>28</v>
      </c>
    </row>
    <row r="135" spans="4:18">
      <c r="D135" s="12" t="s">
        <v>593</v>
      </c>
      <c r="G135" s="24" t="s">
        <v>804</v>
      </c>
      <c r="H135" s="24">
        <v>7</v>
      </c>
      <c r="R135" s="16">
        <f t="shared" si="2"/>
        <v>98</v>
      </c>
    </row>
    <row r="136" spans="4:18">
      <c r="D136" s="12" t="s">
        <v>593</v>
      </c>
      <c r="G136" s="24" t="s">
        <v>805</v>
      </c>
      <c r="H136" s="24">
        <v>2</v>
      </c>
      <c r="R136" s="16">
        <f t="shared" si="2"/>
        <v>28</v>
      </c>
    </row>
    <row r="137" spans="4:18">
      <c r="D137" s="12" t="s">
        <v>593</v>
      </c>
      <c r="G137" s="24" t="s">
        <v>806</v>
      </c>
      <c r="H137" s="24">
        <v>7</v>
      </c>
      <c r="R137" s="16">
        <f t="shared" si="2"/>
        <v>98</v>
      </c>
    </row>
    <row r="138" spans="4:18">
      <c r="D138" s="12" t="s">
        <v>593</v>
      </c>
      <c r="G138" s="24" t="s">
        <v>807</v>
      </c>
      <c r="H138" s="24">
        <v>2</v>
      </c>
      <c r="R138" s="16">
        <f t="shared" si="2"/>
        <v>28</v>
      </c>
    </row>
    <row r="139" spans="4:18">
      <c r="D139" s="12" t="s">
        <v>593</v>
      </c>
      <c r="G139" s="24" t="s">
        <v>808</v>
      </c>
      <c r="H139" s="24">
        <v>3</v>
      </c>
      <c r="R139" s="16">
        <f t="shared" si="2"/>
        <v>42</v>
      </c>
    </row>
    <row r="140" spans="4:18">
      <c r="D140" s="12" t="s">
        <v>593</v>
      </c>
      <c r="G140" s="24" t="s">
        <v>809</v>
      </c>
      <c r="H140" s="24">
        <v>4</v>
      </c>
      <c r="R140" s="16">
        <f t="shared" si="2"/>
        <v>56</v>
      </c>
    </row>
    <row r="141" spans="4:18">
      <c r="D141" s="12" t="s">
        <v>593</v>
      </c>
      <c r="G141" s="24" t="s">
        <v>810</v>
      </c>
      <c r="H141" s="24">
        <v>2</v>
      </c>
      <c r="R141" s="16">
        <f t="shared" si="2"/>
        <v>28</v>
      </c>
    </row>
    <row r="142" spans="4:18">
      <c r="D142" s="12" t="s">
        <v>593</v>
      </c>
      <c r="G142" s="24" t="s">
        <v>811</v>
      </c>
      <c r="H142" s="24">
        <v>6</v>
      </c>
      <c r="R142" s="16">
        <f t="shared" si="2"/>
        <v>84</v>
      </c>
    </row>
    <row r="143" spans="4:18">
      <c r="D143" s="12" t="s">
        <v>593</v>
      </c>
      <c r="G143" s="24" t="s">
        <v>812</v>
      </c>
      <c r="H143" s="24">
        <v>3</v>
      </c>
      <c r="R143" s="16">
        <f t="shared" si="2"/>
        <v>42</v>
      </c>
    </row>
    <row r="144" spans="4:18">
      <c r="D144" s="12" t="s">
        <v>593</v>
      </c>
      <c r="G144" s="24" t="s">
        <v>813</v>
      </c>
      <c r="H144" s="24">
        <v>7</v>
      </c>
      <c r="R144" s="16">
        <f t="shared" si="2"/>
        <v>98</v>
      </c>
    </row>
    <row r="145" spans="4:18">
      <c r="D145" s="12" t="s">
        <v>593</v>
      </c>
      <c r="G145" s="24" t="s">
        <v>814</v>
      </c>
      <c r="H145" s="24">
        <v>7</v>
      </c>
      <c r="R145" s="16">
        <f t="shared" si="2"/>
        <v>98</v>
      </c>
    </row>
    <row r="146" spans="4:18">
      <c r="D146" s="12" t="s">
        <v>593</v>
      </c>
      <c r="G146" s="24" t="s">
        <v>815</v>
      </c>
      <c r="H146" s="24">
        <v>8</v>
      </c>
      <c r="R146" s="16">
        <f t="shared" si="2"/>
        <v>112</v>
      </c>
    </row>
    <row r="147" spans="4:18">
      <c r="D147" s="12" t="s">
        <v>593</v>
      </c>
      <c r="G147" s="24" t="s">
        <v>816</v>
      </c>
      <c r="H147" s="24">
        <v>2</v>
      </c>
      <c r="R147" s="16">
        <f t="shared" si="2"/>
        <v>28</v>
      </c>
    </row>
    <row r="148" spans="4:18">
      <c r="D148" s="12" t="s">
        <v>593</v>
      </c>
      <c r="G148" s="24" t="s">
        <v>817</v>
      </c>
      <c r="H148" s="24">
        <v>5</v>
      </c>
      <c r="R148" s="16">
        <f t="shared" si="2"/>
        <v>70</v>
      </c>
    </row>
    <row r="149" spans="4:18">
      <c r="D149" s="12" t="s">
        <v>593</v>
      </c>
      <c r="G149" s="24" t="s">
        <v>818</v>
      </c>
      <c r="H149" s="24">
        <v>3</v>
      </c>
      <c r="R149" s="16">
        <f t="shared" si="2"/>
        <v>42</v>
      </c>
    </row>
    <row r="150" spans="4:18">
      <c r="D150" s="12" t="s">
        <v>593</v>
      </c>
      <c r="G150" s="24" t="s">
        <v>819</v>
      </c>
      <c r="H150" s="24">
        <v>1</v>
      </c>
      <c r="R150" s="16">
        <f t="shared" si="2"/>
        <v>14</v>
      </c>
    </row>
    <row r="151" spans="4:18">
      <c r="D151" s="12" t="s">
        <v>593</v>
      </c>
      <c r="G151" s="24" t="s">
        <v>820</v>
      </c>
      <c r="H151" s="24">
        <v>3</v>
      </c>
      <c r="R151" s="16">
        <f t="shared" si="2"/>
        <v>42</v>
      </c>
    </row>
    <row r="152" spans="4:18">
      <c r="D152" s="12" t="s">
        <v>593</v>
      </c>
      <c r="G152" s="24" t="s">
        <v>821</v>
      </c>
      <c r="H152" s="24">
        <v>3</v>
      </c>
      <c r="R152" s="16">
        <f>H152*14</f>
        <v>42</v>
      </c>
    </row>
  </sheetData>
  <phoneticPr fontId="2" type="noConversion"/>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3"/>
  <sheetViews>
    <sheetView workbookViewId="0">
      <selection activeCell="L19" sqref="L19"/>
    </sheetView>
  </sheetViews>
  <sheetFormatPr defaultRowHeight="14.25"/>
  <cols>
    <col min="3" max="3" width="23.875" bestFit="1" customWidth="1"/>
    <col min="4" max="4" width="10.375" customWidth="1"/>
    <col min="5" max="5" width="17.75" customWidth="1"/>
    <col min="9" max="10" width="0" hidden="1" customWidth="1"/>
    <col min="13" max="18" width="0" hidden="1" customWidth="1"/>
  </cols>
  <sheetData>
    <row r="1" spans="1:84" s="7" customFormat="1" ht="71.25">
      <c r="A1" s="19" t="s">
        <v>0</v>
      </c>
      <c r="B1" s="19" t="s">
        <v>1</v>
      </c>
      <c r="C1" s="19" t="s">
        <v>2</v>
      </c>
      <c r="D1" s="1" t="s">
        <v>578</v>
      </c>
      <c r="E1" s="1" t="s">
        <v>3</v>
      </c>
      <c r="F1" s="1" t="s">
        <v>579</v>
      </c>
      <c r="G1" s="1" t="s">
        <v>4</v>
      </c>
      <c r="H1" s="2" t="s">
        <v>5</v>
      </c>
      <c r="I1" s="1" t="s">
        <v>383</v>
      </c>
      <c r="J1" s="1" t="s">
        <v>384</v>
      </c>
      <c r="K1" s="1" t="s">
        <v>6</v>
      </c>
      <c r="L1" s="1" t="s">
        <v>580</v>
      </c>
      <c r="M1" s="1" t="s">
        <v>7</v>
      </c>
      <c r="N1" s="1" t="s">
        <v>8</v>
      </c>
      <c r="O1" s="1" t="s">
        <v>9</v>
      </c>
      <c r="P1" s="1" t="s">
        <v>386</v>
      </c>
      <c r="Q1" s="1" t="s">
        <v>10</v>
      </c>
      <c r="R1" s="1" t="s">
        <v>11</v>
      </c>
      <c r="S1" s="1" t="s">
        <v>12</v>
      </c>
      <c r="T1" s="1" t="s">
        <v>581</v>
      </c>
      <c r="U1" s="1" t="s">
        <v>13</v>
      </c>
      <c r="V1" s="1" t="s">
        <v>14</v>
      </c>
      <c r="W1" s="3" t="s">
        <v>582</v>
      </c>
      <c r="X1" s="4" t="s">
        <v>583</v>
      </c>
      <c r="Y1" s="4" t="s">
        <v>584</v>
      </c>
      <c r="Z1" s="4" t="s">
        <v>585</v>
      </c>
      <c r="AA1" s="4" t="s">
        <v>586</v>
      </c>
      <c r="AB1" s="4" t="s">
        <v>587</v>
      </c>
      <c r="AC1" s="4" t="s">
        <v>588</v>
      </c>
      <c r="AD1" s="5"/>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row>
    <row r="2" spans="1:84" s="18" customFormat="1" ht="15.75">
      <c r="A2" s="21"/>
      <c r="B2" s="20"/>
      <c r="C2" s="20"/>
      <c r="D2" s="9"/>
      <c r="E2" s="20" t="s">
        <v>594</v>
      </c>
      <c r="F2" s="22"/>
      <c r="G2" s="20"/>
      <c r="H2" s="25" t="s">
        <v>1751</v>
      </c>
      <c r="I2" s="20"/>
      <c r="J2" s="20"/>
      <c r="K2" s="22"/>
      <c r="L2" s="23">
        <v>3</v>
      </c>
      <c r="M2" s="20"/>
      <c r="N2" s="20"/>
      <c r="O2" s="9"/>
      <c r="P2" s="20"/>
      <c r="Q2" s="20"/>
      <c r="R2" s="22"/>
      <c r="S2" s="20"/>
      <c r="T2" s="20"/>
      <c r="U2" s="20"/>
      <c r="V2" s="20"/>
      <c r="W2" s="10"/>
      <c r="X2" s="11"/>
      <c r="Y2" s="8"/>
      <c r="Z2" s="11"/>
      <c r="AA2" s="11"/>
      <c r="AB2" s="11">
        <f>14*L2</f>
        <v>42</v>
      </c>
      <c r="AC2" s="8"/>
    </row>
    <row r="3" spans="1:84">
      <c r="A3" s="24"/>
      <c r="B3" s="24"/>
      <c r="C3" s="24"/>
      <c r="D3" s="24"/>
      <c r="E3" s="20" t="s">
        <v>594</v>
      </c>
      <c r="F3" s="24"/>
      <c r="G3" s="20" t="s">
        <v>252</v>
      </c>
      <c r="H3" s="25" t="s">
        <v>253</v>
      </c>
      <c r="I3" s="24"/>
      <c r="J3" s="24"/>
      <c r="K3" s="24"/>
      <c r="L3" s="24">
        <v>3</v>
      </c>
      <c r="M3" s="24"/>
      <c r="N3" s="24"/>
      <c r="O3" s="24"/>
      <c r="P3" s="24"/>
      <c r="Q3" s="24"/>
      <c r="R3" s="24"/>
      <c r="S3" s="24"/>
      <c r="T3" s="24"/>
      <c r="U3" s="24"/>
      <c r="V3" s="24"/>
      <c r="W3" s="24"/>
      <c r="X3" s="11"/>
      <c r="Y3" s="24"/>
      <c r="Z3" s="24"/>
      <c r="AA3" s="24"/>
      <c r="AB3" s="11">
        <f t="shared" ref="AB3" si="0">14*L3</f>
        <v>42</v>
      </c>
      <c r="AC3" s="24"/>
    </row>
  </sheetData>
  <sortState ref="A2:AD446">
    <sortCondition ref="E1"/>
  </sortState>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本科工作量</vt:lpstr>
      <vt:lpstr>毕业设计</vt:lpstr>
      <vt:lpstr>二专</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lastPrinted>2018-12-13T02:03:21Z</cp:lastPrinted>
  <dcterms:created xsi:type="dcterms:W3CDTF">2018-12-04T01:05:06Z</dcterms:created>
  <dcterms:modified xsi:type="dcterms:W3CDTF">2019-12-09T01:52:07Z</dcterms:modified>
</cp:coreProperties>
</file>